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12075" activeTab="1"/>
  </bookViews>
  <sheets>
    <sheet name="overførsel anlæg" sheetId="1" r:id="rId1"/>
    <sheet name="overførsel drift" sheetId="2" r:id="rId2"/>
    <sheet name="Ark3" sheetId="3" r:id="rId3"/>
  </sheets>
  <definedNames>
    <definedName name="_xlnm._FilterDatabase" localSheetId="0" hidden="1">'overførsel anlæg'!$A$9:$I$55</definedName>
  </definedNames>
  <calcPr calcId="145621"/>
</workbook>
</file>

<file path=xl/calcChain.xml><?xml version="1.0" encoding="utf-8"?>
<calcChain xmlns="http://schemas.openxmlformats.org/spreadsheetml/2006/main">
  <c r="I70" i="2" l="1"/>
  <c r="K42" i="2"/>
  <c r="F62" i="1" l="1"/>
  <c r="I72" i="2" l="1"/>
  <c r="I76" i="2" s="1"/>
  <c r="F72" i="2"/>
  <c r="F74" i="2" s="1"/>
  <c r="F76" i="2" s="1"/>
  <c r="J14" i="1" l="1"/>
  <c r="J17" i="1"/>
  <c r="J25" i="1"/>
  <c r="J30" i="1"/>
  <c r="J55" i="1"/>
  <c r="J58" i="1" l="1"/>
  <c r="J38" i="1"/>
  <c r="J36" i="1"/>
  <c r="J34" i="1"/>
  <c r="J32" i="1"/>
  <c r="E58" i="1"/>
  <c r="F58" i="1"/>
  <c r="G58" i="1"/>
  <c r="F60" i="1" l="1"/>
</calcChain>
</file>

<file path=xl/sharedStrings.xml><?xml version="1.0" encoding="utf-8"?>
<sst xmlns="http://schemas.openxmlformats.org/spreadsheetml/2006/main" count="253" uniqueCount="195">
  <si>
    <t>Budgetoverførsler fra 2013 til 2014</t>
  </si>
  <si>
    <t>Udvalg: Social og Sundhed</t>
  </si>
  <si>
    <t>Anlæg</t>
  </si>
  <si>
    <t>Anlægsprojekter</t>
  </si>
  <si>
    <t>Konto 
(sted)</t>
  </si>
  <si>
    <t>Korr. budget 2013</t>
  </si>
  <si>
    <t>Regnskab 2013</t>
  </si>
  <si>
    <t>Budget-
overførsel fra 2013 til 2014</t>
  </si>
  <si>
    <t>Dok.nr.</t>
  </si>
  <si>
    <t>+ = overskud,     - =  underskud</t>
  </si>
  <si>
    <t>Servicearealer, Aktivitetscenter Ølgod</t>
  </si>
  <si>
    <t>018.804</t>
  </si>
  <si>
    <t>688401-12</t>
  </si>
  <si>
    <t>Afsluttet, overføres ikke</t>
  </si>
  <si>
    <t>Servicearealtilskud, Aktivitetscenter Ølgod</t>
  </si>
  <si>
    <t>018.806</t>
  </si>
  <si>
    <t>Servicearealer, Æblehaven Næsbjerg</t>
  </si>
  <si>
    <t>018815</t>
  </si>
  <si>
    <t>Servicearealer, Krogen Varde</t>
  </si>
  <si>
    <t>018.817</t>
  </si>
  <si>
    <t>299954-12</t>
  </si>
  <si>
    <t>Servicearealer Ansager områdecenter</t>
  </si>
  <si>
    <t>018.818</t>
  </si>
  <si>
    <t>997958-12</t>
  </si>
  <si>
    <t>Servicearealer Tistruplund</t>
  </si>
  <si>
    <t>018.819</t>
  </si>
  <si>
    <t>705740-12</t>
  </si>
  <si>
    <t>Serveceareal tilskud , Ansager</t>
  </si>
  <si>
    <t>018.822</t>
  </si>
  <si>
    <t>Servicearealer Skovhøj, Oksbøl</t>
  </si>
  <si>
    <t>018.824</t>
  </si>
  <si>
    <t>767663-02</t>
  </si>
  <si>
    <t>Servicearealtilskud Tistrup Lund</t>
  </si>
  <si>
    <t>018825</t>
  </si>
  <si>
    <t xml:space="preserve">Servicearealer, Botilbud afdeling ll. Oksbøl </t>
  </si>
  <si>
    <t>018.826</t>
  </si>
  <si>
    <t>767663-12</t>
  </si>
  <si>
    <t>Servicearealtilskud Botilbud Oksbøl</t>
  </si>
  <si>
    <t>018.827</t>
  </si>
  <si>
    <t>Servicearealer, Bo Østervang Varde</t>
  </si>
  <si>
    <t>018830</t>
  </si>
  <si>
    <t>577598-12</t>
  </si>
  <si>
    <t>Serviceareal tilskud 5 handicap Boliger Bo Østervang</t>
  </si>
  <si>
    <t>018831</t>
  </si>
  <si>
    <t>Hensat Beløb  Bo Østervang Varde</t>
  </si>
  <si>
    <t>018832</t>
  </si>
  <si>
    <t>Servicearealtilskud Skovhøj Oksbøl</t>
  </si>
  <si>
    <t>018852</t>
  </si>
  <si>
    <t xml:space="preserve">Afsluttet, </t>
  </si>
  <si>
    <t>Ældreboliger, Aktivitetscenter Ølgod</t>
  </si>
  <si>
    <t>530813</t>
  </si>
  <si>
    <t>698401-12</t>
  </si>
  <si>
    <t>Afsluttet</t>
  </si>
  <si>
    <t>Ældreboliger, Ansager områdecenter</t>
  </si>
  <si>
    <t>530815</t>
  </si>
  <si>
    <t>Ældreboliger, Tistruplund områdecenter</t>
  </si>
  <si>
    <t>530.816</t>
  </si>
  <si>
    <t xml:space="preserve">4 almene ældreboliger boafdeling ll  Oksbøl </t>
  </si>
  <si>
    <t>530819</t>
  </si>
  <si>
    <t>Afsluttet overføres ikke</t>
  </si>
  <si>
    <t>Anlægspluje ældreboliger</t>
  </si>
  <si>
    <t>530821</t>
  </si>
  <si>
    <t>705731-12</t>
  </si>
  <si>
    <t>Notto Komm. Tab v/nedlæggelse af 4 boliger i Outrup</t>
  </si>
  <si>
    <t>530823</t>
  </si>
  <si>
    <t>84780-13</t>
  </si>
  <si>
    <t>530825</t>
  </si>
  <si>
    <t>Omlægning af madproduktion Carolineparken</t>
  </si>
  <si>
    <t>532820</t>
  </si>
  <si>
    <t>280536-12</t>
  </si>
  <si>
    <t>Salg af grund til 4 alm. Ældreb, til handic. I Oksbøl</t>
  </si>
  <si>
    <t xml:space="preserve"> af grund og bygninger Tistruplund</t>
  </si>
  <si>
    <t>532828</t>
  </si>
  <si>
    <t>ABA-anlæg, trædemåtter, nødkaldsforb. Mm</t>
  </si>
  <si>
    <t>532835</t>
  </si>
  <si>
    <t>708954-12</t>
  </si>
  <si>
    <t>Renovering af sygepleje gruppen Tistruplund</t>
  </si>
  <si>
    <t>532.820</t>
  </si>
  <si>
    <t>532845</t>
  </si>
  <si>
    <t>830521-12</t>
  </si>
  <si>
    <t>Gårdhave ved dagcenteret Carolineparken</t>
  </si>
  <si>
    <t>532846</t>
  </si>
  <si>
    <t>Varmeskur i Varde By</t>
  </si>
  <si>
    <t>544810</t>
  </si>
  <si>
    <t>577603-12</t>
  </si>
  <si>
    <t>Lunden Living LAB</t>
  </si>
  <si>
    <t>550810</t>
  </si>
  <si>
    <t>65744-12</t>
  </si>
  <si>
    <t>Lunden, Trådløst kaldeamnlæg og Telefonanlæg</t>
  </si>
  <si>
    <t>550811</t>
  </si>
  <si>
    <t>577600-12</t>
  </si>
  <si>
    <t>Salg af grund og boligdelen Bo Østervang</t>
  </si>
  <si>
    <t>550849</t>
  </si>
  <si>
    <t>577588-12</t>
  </si>
  <si>
    <t>Køb og Renovering af Vidagerhus</t>
  </si>
  <si>
    <t>552808</t>
  </si>
  <si>
    <t>160143-13</t>
  </si>
  <si>
    <t>Til- og ombyrgning af handicapboliger i Ølgod</t>
  </si>
  <si>
    <t>552814</t>
  </si>
  <si>
    <t>Flere Døgntilbud til Sidslidedne</t>
  </si>
  <si>
    <t>552815</t>
  </si>
  <si>
    <t>Ombygning af Køkken Linde Alle</t>
  </si>
  <si>
    <t>542815</t>
  </si>
  <si>
    <t>I alt</t>
  </si>
  <si>
    <t>Drift</t>
  </si>
  <si>
    <t>Aftaleholder/område:</t>
  </si>
  <si>
    <t>Indenfor rammen:</t>
  </si>
  <si>
    <t>Økonomiafdelingen</t>
  </si>
  <si>
    <t>1437-14</t>
  </si>
  <si>
    <t>Fagstab Social og Sundhed</t>
  </si>
  <si>
    <t>488/532</t>
  </si>
  <si>
    <t>1440-14</t>
  </si>
  <si>
    <t>mindre overskud konto 6</t>
  </si>
  <si>
    <t>Nedskrevet til5%</t>
  </si>
  <si>
    <t>Social og handicapservice</t>
  </si>
  <si>
    <t>482/532</t>
  </si>
  <si>
    <t>1438-14</t>
  </si>
  <si>
    <t>Overskud Screening til jobcenter</t>
  </si>
  <si>
    <t>Sundhedscenteret m.fl.</t>
  </si>
  <si>
    <t>488.10.696-07</t>
  </si>
  <si>
    <t>1442-14</t>
  </si>
  <si>
    <t>Frit Valg Nord/Øst Fælles</t>
  </si>
  <si>
    <t>1443-14</t>
  </si>
  <si>
    <t>Frit Valg Fælles overførsel nedsætte til 5% af nettobudgettet indenfor rammen</t>
  </si>
  <si>
    <t>Frit Valg Nord/Øst egen</t>
  </si>
  <si>
    <t>1444-14</t>
  </si>
  <si>
    <t>FritValgAministration Respiratorteam</t>
  </si>
  <si>
    <t>FritValg Midt/Vest</t>
  </si>
  <si>
    <t>1446-13</t>
  </si>
  <si>
    <t>Frit Valg Midt/Vest Overførsel nedsættes til 5% af afregningsbeløb 2012</t>
  </si>
  <si>
    <t>Centerområde Midt</t>
  </si>
  <si>
    <t>1447-14</t>
  </si>
  <si>
    <t>Centerområde Syd/øst</t>
  </si>
  <si>
    <t>1448-14</t>
  </si>
  <si>
    <t>Centerområde Nord/Vest</t>
  </si>
  <si>
    <t>1450-14</t>
  </si>
  <si>
    <t>Krogen</t>
  </si>
  <si>
    <t>66742-13</t>
  </si>
  <si>
    <t>Lunden</t>
  </si>
  <si>
    <t>66745-13</t>
  </si>
  <si>
    <t>Handicap Bo og beskrætigelse</t>
  </si>
  <si>
    <t>66746-13</t>
  </si>
  <si>
    <t>Botilbud Bo-østervang</t>
  </si>
  <si>
    <t>66748-13</t>
  </si>
  <si>
    <t>Værkstederne Viaduktvej/Skovlunden</t>
  </si>
  <si>
    <t>66754/13</t>
  </si>
  <si>
    <t>Socialpsykiatrien</t>
  </si>
  <si>
    <t>553/559</t>
  </si>
  <si>
    <t>1457-14</t>
  </si>
  <si>
    <t xml:space="preserve">Socialpsykiatrien: Overførsel nedsættes til 5% af nettodrift indenfor rammen </t>
  </si>
  <si>
    <t>Overflyttet til anlæg Vidagerhus</t>
  </si>
  <si>
    <t>Hjemmesygeplejen</t>
  </si>
  <si>
    <t>532.04</t>
  </si>
  <si>
    <t>1458-14</t>
  </si>
  <si>
    <t>Hjælpemiddeldepot</t>
  </si>
  <si>
    <t>1459-14</t>
  </si>
  <si>
    <t>Tandplejen (Social og Sundhed)</t>
  </si>
  <si>
    <t>485.01.870-08</t>
  </si>
  <si>
    <t>1462-14</t>
  </si>
  <si>
    <t>Pensionat Center Bøgely</t>
  </si>
  <si>
    <t>66755/13</t>
  </si>
  <si>
    <t>2 Udenfor Rammen tilretninger</t>
  </si>
  <si>
    <t>Lederlønninger</t>
  </si>
  <si>
    <t>Social og Sundhed</t>
  </si>
  <si>
    <t>4 udenfor rammen med 100% overførsel</t>
  </si>
  <si>
    <t>Projekt Den Gamle Købmandsgård</t>
  </si>
  <si>
    <t>533.12.696.05</t>
  </si>
  <si>
    <t>Projekter og trepartmidler</t>
  </si>
  <si>
    <t>Social og Handicap</t>
  </si>
  <si>
    <t>Sundhedscenteret Projekter</t>
  </si>
  <si>
    <t>Frit Valg Nord Øst Fælles</t>
  </si>
  <si>
    <t>Frit Valg NORD Øst</t>
  </si>
  <si>
    <t>Frit Valg Midt vest personalefrening</t>
  </si>
  <si>
    <t>1446-14</t>
  </si>
  <si>
    <t>Centerområde Syd/Øst</t>
  </si>
  <si>
    <t>Lunden Længerevarende botilbud</t>
  </si>
  <si>
    <t>66745/13</t>
  </si>
  <si>
    <t>Handicap og Beskæftigelse arv</t>
  </si>
  <si>
    <t>66746/13</t>
  </si>
  <si>
    <t>Socilapsykiatrien Slotsgade Brugere</t>
  </si>
  <si>
    <t>1457-13</t>
  </si>
  <si>
    <t>Hjemmesygeplejen projekter og kompetencemidler</t>
  </si>
  <si>
    <t>Hjælpemiddeldepot projekter</t>
  </si>
  <si>
    <t>Bøgely Kompetenceudviklingsmidler</t>
  </si>
  <si>
    <t>Budgetoverførsel fra 2013 til 2014</t>
  </si>
  <si>
    <t>MINDREFORBRUG</t>
  </si>
  <si>
    <t>Overføres</t>
  </si>
  <si>
    <t>i alt</t>
  </si>
  <si>
    <t>Nednrydning af bygn samt etab. Af Plads Solhøj</t>
  </si>
  <si>
    <t>Afsluttet overfres ikke</t>
  </si>
  <si>
    <t>5 almene boliger Bi Østervang, Varde</t>
  </si>
  <si>
    <t>Resbeløb afsluttede anlægsregnskaber overføres ikke</t>
  </si>
  <si>
    <t>Borgerservice</t>
  </si>
  <si>
    <t>Overførsel BUF vedr.  Børn og Kultur grund orgs,ændringer</t>
  </si>
  <si>
    <t>I alt overførsel Social og sundhed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</si>
</sst>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20"/>
      <name val="Arial"/>
    </font>
    <font>
      <sz val="14"/>
      <name val="Arial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2" fillId="0" borderId="0"/>
    <xf numFmtId="0" fontId="1" fillId="0" borderId="0"/>
    <xf numFmtId="0" fontId="1" fillId="0" borderId="0"/>
  </cellStyleXfs>
  <cellXfs count="100">
    <xf numFmtId="0" fontId="0" fillId="0" borderId="0" xfId="0"/>
    <xf numFmtId="3" fontId="18" fillId="0" borderId="16" xfId="0" applyNumberFormat="1" applyFont="1" applyFill="1" applyBorder="1" applyAlignment="1" applyProtection="1">
      <alignment horizontal="center"/>
    </xf>
    <xf numFmtId="3" fontId="18" fillId="0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wrapText="1"/>
    </xf>
    <xf numFmtId="0" fontId="19" fillId="33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3" fontId="18" fillId="0" borderId="19" xfId="0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 applyProtection="1">
      <alignment horizontal="right"/>
    </xf>
    <xf numFmtId="3" fontId="19" fillId="0" borderId="0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49" fontId="22" fillId="0" borderId="0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Border="1" applyAlignment="1" applyProtection="1">
      <alignment horizontal="center"/>
    </xf>
    <xf numFmtId="3" fontId="18" fillId="0" borderId="0" xfId="0" applyNumberFormat="1" applyFont="1" applyFill="1" applyBorder="1" applyAlignment="1" applyProtection="1"/>
    <xf numFmtId="0" fontId="19" fillId="34" borderId="0" xfId="0" quotePrefix="1" applyNumberFormat="1" applyFont="1" applyFill="1" applyBorder="1" applyAlignment="1" applyProtection="1">
      <alignment wrapText="1"/>
    </xf>
    <xf numFmtId="0" fontId="19" fillId="33" borderId="0" xfId="0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49" fontId="19" fillId="33" borderId="0" xfId="0" applyNumberFormat="1" applyFont="1" applyFill="1" applyBorder="1" applyAlignment="1" applyProtection="1">
      <alignment vertical="center" wrapText="1"/>
    </xf>
    <xf numFmtId="0" fontId="19" fillId="33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0" fillId="33" borderId="13" xfId="0" applyNumberFormat="1" applyFont="1" applyFill="1" applyBorder="1" applyAlignment="1" applyProtection="1">
      <alignment horizontal="centerContinuous"/>
    </xf>
    <xf numFmtId="49" fontId="20" fillId="33" borderId="12" xfId="0" applyNumberFormat="1" applyFont="1" applyFill="1" applyBorder="1" applyAlignment="1" applyProtection="1">
      <alignment horizontal="centerContinuous"/>
    </xf>
    <xf numFmtId="0" fontId="20" fillId="33" borderId="12" xfId="0" applyNumberFormat="1" applyFont="1" applyFill="1" applyBorder="1" applyAlignment="1" applyProtection="1">
      <alignment horizontal="centerContinuous"/>
    </xf>
    <xf numFmtId="0" fontId="20" fillId="33" borderId="11" xfId="0" applyNumberFormat="1" applyFont="1" applyFill="1" applyBorder="1" applyAlignment="1" applyProtection="1">
      <alignment horizontal="centerContinuous"/>
    </xf>
    <xf numFmtId="0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17" xfId="0" applyNumberFormat="1" applyFont="1" applyFill="1" applyBorder="1" applyAlignment="1" applyProtection="1"/>
    <xf numFmtId="0" fontId="18" fillId="0" borderId="18" xfId="0" applyNumberFormat="1" applyFont="1" applyFill="1" applyBorder="1" applyAlignment="1" applyProtection="1"/>
    <xf numFmtId="0" fontId="18" fillId="0" borderId="18" xfId="0" applyNumberFormat="1" applyFont="1" applyFill="1" applyBorder="1" applyAlignment="1" applyProtection="1">
      <alignment horizontal="left"/>
    </xf>
    <xf numFmtId="3" fontId="18" fillId="0" borderId="18" xfId="0" applyNumberFormat="1" applyFont="1" applyFill="1" applyBorder="1" applyAlignment="1" applyProtection="1"/>
    <xf numFmtId="3" fontId="22" fillId="0" borderId="19" xfId="0" applyNumberFormat="1" applyFont="1" applyFill="1" applyBorder="1" applyAlignment="1" applyProtection="1">
      <alignment horizontal="center"/>
    </xf>
    <xf numFmtId="0" fontId="19" fillId="0" borderId="20" xfId="0" applyNumberFormat="1" applyFont="1" applyFill="1" applyBorder="1" applyAlignment="1" applyProtection="1"/>
    <xf numFmtId="3" fontId="22" fillId="0" borderId="21" xfId="0" applyNumberFormat="1" applyFont="1" applyFill="1" applyBorder="1" applyAlignment="1" applyProtection="1">
      <alignment horizontal="center"/>
    </xf>
    <xf numFmtId="0" fontId="19" fillId="0" borderId="22" xfId="0" applyNumberFormat="1" applyFont="1" applyFill="1" applyBorder="1" applyAlignment="1" applyProtection="1"/>
    <xf numFmtId="3" fontId="23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>
      <alignment horizontal="left"/>
    </xf>
    <xf numFmtId="3" fontId="18" fillId="0" borderId="23" xfId="0" applyNumberFormat="1" applyFont="1" applyFill="1" applyBorder="1" applyAlignment="1" applyProtection="1"/>
    <xf numFmtId="3" fontId="22" fillId="0" borderId="24" xfId="0" applyNumberFormat="1" applyFont="1" applyFill="1" applyBorder="1" applyAlignment="1" applyProtection="1">
      <alignment horizontal="center"/>
    </xf>
    <xf numFmtId="0" fontId="23" fillId="0" borderId="23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horizontal="left"/>
    </xf>
    <xf numFmtId="0" fontId="18" fillId="0" borderId="18" xfId="0" applyNumberFormat="1" applyFont="1" applyFill="1" applyBorder="1" applyAlignment="1" applyProtection="1">
      <alignment wrapText="1"/>
    </xf>
    <xf numFmtId="0" fontId="19" fillId="0" borderId="18" xfId="0" applyNumberFormat="1" applyFont="1" applyFill="1" applyBorder="1" applyAlignment="1" applyProtection="1">
      <alignment wrapText="1"/>
    </xf>
    <xf numFmtId="0" fontId="18" fillId="0" borderId="23" xfId="0" applyNumberFormat="1" applyFont="1" applyFill="1" applyBorder="1" applyAlignment="1" applyProtection="1">
      <alignment horizontal="left"/>
    </xf>
    <xf numFmtId="0" fontId="19" fillId="0" borderId="23" xfId="0" applyNumberFormat="1" applyFont="1" applyFill="1" applyBorder="1" applyAlignment="1" applyProtection="1">
      <alignment wrapText="1"/>
    </xf>
    <xf numFmtId="3" fontId="18" fillId="0" borderId="18" xfId="0" applyNumberFormat="1" applyFont="1" applyFill="1" applyBorder="1" applyAlignment="1" applyProtection="1">
      <alignment horizontal="left"/>
    </xf>
    <xf numFmtId="0" fontId="18" fillId="0" borderId="22" xfId="0" applyNumberFormat="1" applyFont="1" applyFill="1" applyBorder="1" applyAlignment="1" applyProtection="1"/>
    <xf numFmtId="3" fontId="23" fillId="0" borderId="23" xfId="0" applyNumberFormat="1" applyFont="1" applyFill="1" applyBorder="1" applyAlignment="1" applyProtection="1">
      <alignment horizontal="left"/>
    </xf>
    <xf numFmtId="3" fontId="23" fillId="0" borderId="23" xfId="0" applyNumberFormat="1" applyFont="1" applyFill="1" applyBorder="1" applyAlignment="1" applyProtection="1"/>
    <xf numFmtId="3" fontId="23" fillId="0" borderId="24" xfId="0" applyNumberFormat="1" applyFont="1" applyFill="1" applyBorder="1" applyAlignment="1" applyProtection="1">
      <alignment horizontal="center"/>
    </xf>
    <xf numFmtId="3" fontId="18" fillId="0" borderId="0" xfId="0" applyNumberFormat="1" applyFont="1" applyFill="1" applyBorder="1" applyAlignment="1" applyProtection="1">
      <alignment horizontal="left"/>
    </xf>
    <xf numFmtId="3" fontId="18" fillId="0" borderId="21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23" xfId="0" applyNumberFormat="1" applyFont="1" applyFill="1" applyBorder="1" applyAlignment="1" applyProtection="1">
      <alignment wrapText="1"/>
    </xf>
    <xf numFmtId="3" fontId="22" fillId="0" borderId="16" xfId="0" applyNumberFormat="1" applyFont="1" applyFill="1" applyBorder="1" applyAlignment="1" applyProtection="1">
      <alignment horizontal="center"/>
    </xf>
    <xf numFmtId="0" fontId="18" fillId="0" borderId="2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wrapText="1"/>
    </xf>
    <xf numFmtId="0" fontId="22" fillId="0" borderId="20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horizontal="left"/>
    </xf>
    <xf numFmtId="3" fontId="19" fillId="0" borderId="0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>
      <alignment wrapText="1"/>
    </xf>
    <xf numFmtId="0" fontId="18" fillId="0" borderId="26" xfId="0" applyNumberFormat="1" applyFont="1" applyFill="1" applyBorder="1" applyAlignment="1" applyProtection="1">
      <alignment horizontal="left"/>
    </xf>
    <xf numFmtId="3" fontId="18" fillId="0" borderId="26" xfId="0" applyNumberFormat="1" applyFont="1" applyFill="1" applyBorder="1" applyAlignment="1" applyProtection="1"/>
    <xf numFmtId="3" fontId="18" fillId="0" borderId="27" xfId="0" applyNumberFormat="1" applyFont="1" applyFill="1" applyBorder="1" applyAlignment="1" applyProtection="1">
      <alignment horizontal="center"/>
    </xf>
    <xf numFmtId="0" fontId="18" fillId="0" borderId="28" xfId="0" applyNumberFormat="1" applyFont="1" applyFill="1" applyBorder="1" applyAlignment="1" applyProtection="1"/>
    <xf numFmtId="3" fontId="22" fillId="0" borderId="29" xfId="0" applyNumberFormat="1" applyFont="1" applyFill="1" applyBorder="1" applyAlignment="1" applyProtection="1">
      <alignment horizontal="center"/>
    </xf>
    <xf numFmtId="3" fontId="18" fillId="0" borderId="29" xfId="0" applyNumberFormat="1" applyFont="1" applyFill="1" applyBorder="1" applyAlignment="1" applyProtection="1">
      <alignment horizontal="center"/>
    </xf>
    <xf numFmtId="0" fontId="22" fillId="0" borderId="28" xfId="0" applyNumberFormat="1" applyFont="1" applyFill="1" applyBorder="1" applyAlignment="1" applyProtection="1"/>
    <xf numFmtId="0" fontId="18" fillId="0" borderId="30" xfId="0" applyNumberFormat="1" applyFont="1" applyFill="1" applyBorder="1" applyAlignment="1" applyProtection="1"/>
    <xf numFmtId="0" fontId="22" fillId="0" borderId="10" xfId="0" applyNumberFormat="1" applyFont="1" applyFill="1" applyBorder="1" applyAlignment="1" applyProtection="1">
      <alignment wrapText="1"/>
    </xf>
    <xf numFmtId="0" fontId="18" fillId="0" borderId="10" xfId="0" applyNumberFormat="1" applyFont="1" applyFill="1" applyBorder="1" applyAlignment="1" applyProtection="1">
      <alignment horizontal="left"/>
    </xf>
    <xf numFmtId="3" fontId="18" fillId="0" borderId="10" xfId="0" applyNumberFormat="1" applyFont="1" applyFill="1" applyBorder="1" applyAlignment="1" applyProtection="1"/>
    <xf numFmtId="3" fontId="22" fillId="0" borderId="31" xfId="0" applyNumberFormat="1" applyFont="1" applyFill="1" applyBorder="1" applyAlignment="1" applyProtection="1">
      <alignment horizontal="center"/>
    </xf>
    <xf numFmtId="0" fontId="18" fillId="0" borderId="26" xfId="0" applyNumberFormat="1" applyFont="1" applyFill="1" applyBorder="1" applyAlignment="1" applyProtection="1"/>
    <xf numFmtId="0" fontId="18" fillId="0" borderId="29" xfId="0" applyNumberFormat="1" applyFont="1" applyFill="1" applyBorder="1" applyAlignment="1" applyProtection="1">
      <alignment horizontal="center"/>
    </xf>
    <xf numFmtId="0" fontId="19" fillId="0" borderId="3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horizontal="left"/>
    </xf>
    <xf numFmtId="3" fontId="19" fillId="0" borderId="10" xfId="0" applyNumberFormat="1" applyFont="1" applyFill="1" applyBorder="1" applyAlignment="1" applyProtection="1"/>
    <xf numFmtId="3" fontId="19" fillId="0" borderId="31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22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0" fillId="33" borderId="11" xfId="0" applyNumberFormat="1" applyFont="1" applyFill="1" applyBorder="1" applyAlignment="1" applyProtection="1">
      <alignment horizontal="center"/>
    </xf>
    <xf numFmtId="0" fontId="20" fillId="33" borderId="12" xfId="0" applyNumberFormat="1" applyFont="1" applyFill="1" applyBorder="1" applyAlignment="1" applyProtection="1">
      <alignment horizontal="center"/>
    </xf>
    <xf numFmtId="0" fontId="20" fillId="33" borderId="13" xfId="0" applyNumberFormat="1" applyFont="1" applyFill="1" applyBorder="1" applyAlignment="1" applyProtection="1">
      <alignment horizontal="center"/>
    </xf>
  </cellXfs>
  <cellStyles count="47">
    <cellStyle name="20 % - Markeringsfarve1" xfId="18" builtinId="30" customBuiltin="1"/>
    <cellStyle name="20 % - Markeringsfarve2" xfId="22" builtinId="34" customBuiltin="1"/>
    <cellStyle name="20 % - Markeringsfarve3" xfId="26" builtinId="38" customBuiltin="1"/>
    <cellStyle name="20 % - Markeringsfarve4" xfId="30" builtinId="42" customBuiltin="1"/>
    <cellStyle name="20 % - Markeringsfarve5" xfId="34" builtinId="46" customBuiltin="1"/>
    <cellStyle name="20 % - Markeringsfarve6" xfId="38" builtinId="50" customBuiltin="1"/>
    <cellStyle name="40 % - Markeringsfarve1" xfId="19" builtinId="31" customBuiltin="1"/>
    <cellStyle name="40 % - Markeringsfarve2" xfId="23" builtinId="35" customBuiltin="1"/>
    <cellStyle name="40 % - Markeringsfarve3" xfId="27" builtinId="39" customBuiltin="1"/>
    <cellStyle name="40 % - Markeringsfarve4" xfId="31" builtinId="43" customBuiltin="1"/>
    <cellStyle name="40 % - Markeringsfarve5" xfId="35" builtinId="47" customBuiltin="1"/>
    <cellStyle name="40 % - Markeringsfarve6" xfId="39" builtinId="51" customBuiltin="1"/>
    <cellStyle name="60 % - Markeringsfarve1" xfId="20" builtinId="32" customBuiltin="1"/>
    <cellStyle name="60 % - Markeringsfarve2" xfId="24" builtinId="36" customBuiltin="1"/>
    <cellStyle name="60 % - Markeringsfarve3" xfId="28" builtinId="40" customBuiltin="1"/>
    <cellStyle name="60 % - Markeringsfarve4" xfId="32" builtinId="44" customBuiltin="1"/>
    <cellStyle name="60 % - Markeringsfarve5" xfId="36" builtinId="48" customBuiltin="1"/>
    <cellStyle name="60 % - Markeringsfarve6" xfId="40" builtinId="52" customBuiltin="1"/>
    <cellStyle name="Advarselstekst" xfId="14" builtinId="11" customBuiltin="1"/>
    <cellStyle name="Bemærk! 2" xfId="42"/>
    <cellStyle name="Beregning" xfId="11" builtinId="22" customBuiltin="1"/>
    <cellStyle name="Forklarende tekst" xfId="15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7" builtinId="29" customBuiltin="1"/>
    <cellStyle name="Markeringsfarve2" xfId="21" builtinId="33" customBuiltin="1"/>
    <cellStyle name="Markeringsfarve3" xfId="25" builtinId="37" customBuiltin="1"/>
    <cellStyle name="Markeringsfarve4" xfId="29" builtinId="41" customBuiltin="1"/>
    <cellStyle name="Markeringsfarve5" xfId="33" builtinId="45" customBuiltin="1"/>
    <cellStyle name="Markeringsfarve6" xfId="37" builtinId="49" customBuiltin="1"/>
    <cellStyle name="Neutral" xfId="8" builtinId="28" customBuiltin="1"/>
    <cellStyle name="Normal" xfId="0" builtinId="0"/>
    <cellStyle name="Normal 2" xfId="43"/>
    <cellStyle name="Normal 2 2" xfId="44"/>
    <cellStyle name="Normal 2 3" xfId="45"/>
    <cellStyle name="Normal 3" xfId="46"/>
    <cellStyle name="Normal 4" xfId="4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6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topLeftCell="A28" workbookViewId="0">
      <selection activeCell="K8" sqref="K8"/>
    </sheetView>
  </sheetViews>
  <sheetFormatPr defaultRowHeight="15" x14ac:dyDescent="0.25"/>
  <cols>
    <col min="1" max="1" width="4.140625" customWidth="1"/>
    <col min="3" max="3" width="36" customWidth="1"/>
    <col min="5" max="5" width="14.5703125" customWidth="1"/>
    <col min="6" max="6" width="12.5703125" customWidth="1"/>
    <col min="7" max="7" width="15.28515625" customWidth="1"/>
    <col min="8" max="8" width="12.140625" customWidth="1"/>
    <col min="9" max="9" width="19" customWidth="1"/>
    <col min="10" max="10" width="9.7109375" bestFit="1" customWidth="1"/>
  </cols>
  <sheetData>
    <row r="2" spans="1:10" ht="15.75" thickBot="1" x14ac:dyDescent="0.3"/>
    <row r="3" spans="1:10" ht="26.25" thickBot="1" x14ac:dyDescent="0.4">
      <c r="B3" s="28" t="s">
        <v>0</v>
      </c>
      <c r="C3" s="27"/>
      <c r="D3" s="26"/>
      <c r="E3" s="27"/>
      <c r="F3" s="27"/>
      <c r="G3" s="27"/>
      <c r="H3" s="25"/>
      <c r="I3" s="31"/>
      <c r="J3" s="31"/>
    </row>
    <row r="4" spans="1:10" x14ac:dyDescent="0.25">
      <c r="B4" s="31"/>
      <c r="C4" s="31"/>
      <c r="D4" s="30"/>
      <c r="E4" s="31"/>
      <c r="F4" s="31"/>
      <c r="G4" s="31"/>
      <c r="H4" s="29"/>
      <c r="I4" s="31"/>
      <c r="J4" s="31"/>
    </row>
    <row r="5" spans="1:10" ht="18" x14ac:dyDescent="0.25">
      <c r="B5" s="24" t="s">
        <v>1</v>
      </c>
      <c r="C5" s="24"/>
      <c r="D5" s="30"/>
      <c r="E5" s="31"/>
      <c r="F5" s="31"/>
      <c r="G5" s="31"/>
      <c r="H5" s="29"/>
      <c r="I5" s="31"/>
      <c r="J5" s="31"/>
    </row>
    <row r="6" spans="1:10" ht="18" x14ac:dyDescent="0.25">
      <c r="B6" s="24" t="s">
        <v>2</v>
      </c>
      <c r="C6" s="23"/>
      <c r="D6" s="30"/>
      <c r="E6" s="31"/>
      <c r="F6" s="31"/>
      <c r="G6" s="31"/>
      <c r="H6" s="29"/>
      <c r="I6" s="31"/>
      <c r="J6" s="31"/>
    </row>
    <row r="7" spans="1:10" ht="39" x14ac:dyDescent="0.25">
      <c r="B7" s="22" t="s">
        <v>3</v>
      </c>
      <c r="C7" s="22"/>
      <c r="D7" s="21" t="s">
        <v>4</v>
      </c>
      <c r="E7" s="20" t="s">
        <v>5</v>
      </c>
      <c r="F7" s="20" t="s">
        <v>6</v>
      </c>
      <c r="G7" s="19" t="s">
        <v>7</v>
      </c>
      <c r="H7" s="20" t="s">
        <v>8</v>
      </c>
      <c r="I7" s="23"/>
      <c r="J7" s="23" t="s">
        <v>186</v>
      </c>
    </row>
    <row r="8" spans="1:10" ht="26.25" x14ac:dyDescent="0.25">
      <c r="B8" s="31"/>
      <c r="C8" s="31"/>
      <c r="D8" s="30"/>
      <c r="E8" s="31"/>
      <c r="F8" s="31"/>
      <c r="G8" s="18" t="s">
        <v>9</v>
      </c>
      <c r="H8" s="29"/>
      <c r="I8" s="31"/>
      <c r="J8" s="31"/>
    </row>
    <row r="9" spans="1:10" x14ac:dyDescent="0.25">
      <c r="B9" s="23"/>
      <c r="C9" s="31"/>
      <c r="D9" s="30"/>
      <c r="E9" s="17"/>
      <c r="F9" s="17"/>
      <c r="G9" s="17"/>
      <c r="H9" s="16"/>
      <c r="I9" s="31"/>
      <c r="J9" s="31"/>
    </row>
    <row r="10" spans="1:10" x14ac:dyDescent="0.25">
      <c r="A10">
        <v>10</v>
      </c>
      <c r="B10" s="31" t="s">
        <v>10</v>
      </c>
      <c r="C10" s="31"/>
      <c r="D10" s="30" t="s">
        <v>11</v>
      </c>
      <c r="E10" s="17">
        <v>24101</v>
      </c>
      <c r="F10" s="17">
        <v>44104</v>
      </c>
      <c r="G10" s="17">
        <v>0</v>
      </c>
      <c r="H10" s="15" t="s">
        <v>12</v>
      </c>
      <c r="I10" s="31" t="s">
        <v>13</v>
      </c>
      <c r="J10" s="31"/>
    </row>
    <row r="11" spans="1:10" x14ac:dyDescent="0.25">
      <c r="A11">
        <v>10</v>
      </c>
      <c r="B11" s="31" t="s">
        <v>49</v>
      </c>
      <c r="C11" s="31"/>
      <c r="D11" s="30" t="s">
        <v>50</v>
      </c>
      <c r="E11" s="17">
        <v>-44033</v>
      </c>
      <c r="F11" s="17">
        <v>-44033</v>
      </c>
      <c r="G11" s="17">
        <v>0</v>
      </c>
      <c r="H11" s="15" t="s">
        <v>51</v>
      </c>
      <c r="I11" s="31" t="s">
        <v>52</v>
      </c>
      <c r="J11" s="31"/>
    </row>
    <row r="12" spans="1:10" x14ac:dyDescent="0.25">
      <c r="B12" s="31"/>
      <c r="C12" s="31"/>
      <c r="D12" s="30"/>
      <c r="E12" s="17"/>
      <c r="F12" s="17"/>
      <c r="G12" s="17"/>
      <c r="H12" s="15"/>
      <c r="I12" s="31"/>
      <c r="J12" s="31"/>
    </row>
    <row r="13" spans="1:10" x14ac:dyDescent="0.25">
      <c r="A13">
        <v>10</v>
      </c>
      <c r="B13" s="31" t="s">
        <v>21</v>
      </c>
      <c r="C13" s="31"/>
      <c r="D13" s="30" t="s">
        <v>22</v>
      </c>
      <c r="E13" s="17">
        <v>4252239</v>
      </c>
      <c r="F13" s="17">
        <v>4316099</v>
      </c>
      <c r="G13" s="17">
        <v>-63860</v>
      </c>
      <c r="H13" s="15" t="s">
        <v>23</v>
      </c>
      <c r="I13" s="31"/>
      <c r="J13" s="31"/>
    </row>
    <row r="14" spans="1:10" x14ac:dyDescent="0.25">
      <c r="A14">
        <v>10</v>
      </c>
      <c r="B14" s="31" t="s">
        <v>53</v>
      </c>
      <c r="C14" s="31"/>
      <c r="D14" s="30" t="s">
        <v>54</v>
      </c>
      <c r="E14" s="17">
        <v>13830992</v>
      </c>
      <c r="F14" s="17">
        <v>13789779</v>
      </c>
      <c r="G14" s="17">
        <v>41213</v>
      </c>
      <c r="H14" s="15" t="s">
        <v>23</v>
      </c>
      <c r="I14" s="31"/>
      <c r="J14" s="17">
        <f>SUM(G10:G14)</f>
        <v>-22647</v>
      </c>
    </row>
    <row r="15" spans="1:10" x14ac:dyDescent="0.25">
      <c r="B15" s="31"/>
      <c r="C15" s="31"/>
      <c r="D15" s="30"/>
      <c r="E15" s="17"/>
      <c r="F15" s="17"/>
      <c r="G15" s="17"/>
      <c r="H15" s="15"/>
      <c r="I15" s="31"/>
      <c r="J15" s="31"/>
    </row>
    <row r="16" spans="1:10" ht="15" customHeight="1" x14ac:dyDescent="0.25">
      <c r="A16">
        <v>3</v>
      </c>
      <c r="B16" s="31" t="s">
        <v>24</v>
      </c>
      <c r="C16" s="31"/>
      <c r="D16" s="30" t="s">
        <v>25</v>
      </c>
      <c r="E16" s="17">
        <v>6446037</v>
      </c>
      <c r="F16" s="17">
        <v>5676543</v>
      </c>
      <c r="G16" s="17">
        <v>769494</v>
      </c>
      <c r="H16" s="15" t="s">
        <v>26</v>
      </c>
      <c r="I16" s="31"/>
      <c r="J16" s="31"/>
    </row>
    <row r="17" spans="1:10" x14ac:dyDescent="0.25">
      <c r="A17">
        <v>3</v>
      </c>
      <c r="B17" s="31" t="s">
        <v>55</v>
      </c>
      <c r="C17" s="17"/>
      <c r="D17" s="30" t="s">
        <v>56</v>
      </c>
      <c r="E17" s="17">
        <v>29359371</v>
      </c>
      <c r="F17" s="17">
        <v>25666341</v>
      </c>
      <c r="G17" s="17">
        <v>3693030</v>
      </c>
      <c r="H17" s="15" t="s">
        <v>26</v>
      </c>
      <c r="I17" s="31"/>
      <c r="J17" s="17">
        <f>SUM(G16:G18)</f>
        <v>1462524</v>
      </c>
    </row>
    <row r="18" spans="1:10" x14ac:dyDescent="0.25">
      <c r="A18">
        <v>3</v>
      </c>
      <c r="B18" s="13" t="s">
        <v>70</v>
      </c>
      <c r="C18" s="31" t="s">
        <v>71</v>
      </c>
      <c r="D18" s="14" t="s">
        <v>72</v>
      </c>
      <c r="E18" s="17">
        <v>-3000000</v>
      </c>
      <c r="F18" s="17">
        <v>0</v>
      </c>
      <c r="G18" s="17">
        <v>-3000000</v>
      </c>
      <c r="H18" s="15" t="s">
        <v>26</v>
      </c>
      <c r="I18" s="31"/>
      <c r="J18" s="31"/>
    </row>
    <row r="19" spans="1:10" x14ac:dyDescent="0.25">
      <c r="B19" s="13" t="s">
        <v>187</v>
      </c>
      <c r="C19" s="31"/>
      <c r="D19" s="14"/>
      <c r="E19" s="17"/>
      <c r="F19" s="17"/>
      <c r="G19" s="17"/>
      <c r="H19" s="15"/>
      <c r="I19" s="31"/>
    </row>
    <row r="20" spans="1:10" x14ac:dyDescent="0.25">
      <c r="B20" s="13"/>
      <c r="C20" s="31"/>
      <c r="D20" s="30"/>
      <c r="E20" s="17"/>
      <c r="F20" s="17"/>
      <c r="G20" s="17"/>
      <c r="H20" s="15"/>
      <c r="I20" s="31"/>
      <c r="J20" s="31"/>
    </row>
    <row r="21" spans="1:10" x14ac:dyDescent="0.25">
      <c r="A21">
        <v>4</v>
      </c>
      <c r="B21" s="31" t="s">
        <v>39</v>
      </c>
      <c r="C21" s="31"/>
      <c r="D21" s="30" t="s">
        <v>40</v>
      </c>
      <c r="E21" s="17">
        <v>997977</v>
      </c>
      <c r="F21" s="17">
        <v>365124</v>
      </c>
      <c r="G21" s="17">
        <v>632853</v>
      </c>
      <c r="H21" s="15" t="s">
        <v>41</v>
      </c>
      <c r="I21" s="31"/>
      <c r="J21" s="31"/>
    </row>
    <row r="22" spans="1:10" x14ac:dyDescent="0.25">
      <c r="A22">
        <v>4</v>
      </c>
      <c r="B22" s="31" t="s">
        <v>42</v>
      </c>
      <c r="C22" s="17"/>
      <c r="D22" s="30" t="s">
        <v>43</v>
      </c>
      <c r="E22" s="17">
        <v>-200000</v>
      </c>
      <c r="F22" s="17">
        <v>0</v>
      </c>
      <c r="G22" s="17">
        <v>-200000</v>
      </c>
      <c r="H22" s="15" t="s">
        <v>41</v>
      </c>
      <c r="I22" s="31"/>
      <c r="J22" s="31"/>
    </row>
    <row r="23" spans="1:10" x14ac:dyDescent="0.25">
      <c r="A23">
        <v>4</v>
      </c>
      <c r="B23" s="31" t="s">
        <v>44</v>
      </c>
      <c r="C23" s="31"/>
      <c r="D23" s="30" t="s">
        <v>45</v>
      </c>
      <c r="E23" s="17">
        <v>193702</v>
      </c>
      <c r="F23" s="17">
        <v>0</v>
      </c>
      <c r="G23" s="17">
        <v>193702</v>
      </c>
      <c r="H23" s="15" t="s">
        <v>41</v>
      </c>
      <c r="I23" s="31"/>
      <c r="J23" s="31"/>
    </row>
    <row r="24" spans="1:10" x14ac:dyDescent="0.25">
      <c r="A24">
        <v>4</v>
      </c>
      <c r="B24" s="31" t="s">
        <v>190</v>
      </c>
      <c r="C24" s="31"/>
      <c r="D24" s="30" t="s">
        <v>66</v>
      </c>
      <c r="E24" s="17">
        <v>8169960</v>
      </c>
      <c r="F24" s="17">
        <v>3259723</v>
      </c>
      <c r="G24" s="17">
        <v>4910237</v>
      </c>
      <c r="H24" s="15" t="s">
        <v>41</v>
      </c>
      <c r="I24" s="31"/>
      <c r="J24" s="31"/>
    </row>
    <row r="25" spans="1:10" x14ac:dyDescent="0.25">
      <c r="A25">
        <v>4</v>
      </c>
      <c r="B25" s="13" t="s">
        <v>91</v>
      </c>
      <c r="C25" s="31"/>
      <c r="D25" s="14" t="s">
        <v>92</v>
      </c>
      <c r="E25" s="17">
        <v>-562500</v>
      </c>
      <c r="F25" s="17">
        <v>-562500</v>
      </c>
      <c r="G25" s="17">
        <v>0</v>
      </c>
      <c r="H25" s="15" t="s">
        <v>93</v>
      </c>
      <c r="I25" s="31" t="s">
        <v>52</v>
      </c>
      <c r="J25" s="17">
        <f>SUM(G21:G25)</f>
        <v>5536792</v>
      </c>
    </row>
    <row r="26" spans="1:10" ht="15" customHeight="1" x14ac:dyDescent="0.25">
      <c r="A26">
        <v>5</v>
      </c>
      <c r="B26" s="31" t="s">
        <v>16</v>
      </c>
      <c r="C26" s="31"/>
      <c r="D26" s="30" t="s">
        <v>17</v>
      </c>
      <c r="E26" s="17">
        <v>0</v>
      </c>
      <c r="F26" s="17">
        <v>-12000</v>
      </c>
      <c r="G26" s="17">
        <v>0</v>
      </c>
      <c r="H26" s="15"/>
      <c r="I26" s="31" t="s">
        <v>59</v>
      </c>
      <c r="J26" s="31"/>
    </row>
    <row r="27" spans="1:10" x14ac:dyDescent="0.25">
      <c r="A27">
        <v>5</v>
      </c>
      <c r="B27" s="31" t="s">
        <v>14</v>
      </c>
      <c r="C27" s="31"/>
      <c r="D27" s="30" t="s">
        <v>15</v>
      </c>
      <c r="E27" s="17">
        <v>-1800000</v>
      </c>
      <c r="F27" s="17">
        <v>0</v>
      </c>
      <c r="G27" s="17">
        <v>-1800000</v>
      </c>
      <c r="H27" s="15" t="s">
        <v>12</v>
      </c>
      <c r="I27" s="31"/>
      <c r="J27" s="31"/>
    </row>
    <row r="28" spans="1:10" x14ac:dyDescent="0.25">
      <c r="A28">
        <v>5</v>
      </c>
      <c r="B28" s="31" t="s">
        <v>27</v>
      </c>
      <c r="C28" s="31"/>
      <c r="D28" s="30" t="s">
        <v>28</v>
      </c>
      <c r="E28" s="17">
        <v>-1000000</v>
      </c>
      <c r="F28" s="17">
        <v>0</v>
      </c>
      <c r="G28" s="17">
        <v>-1000000</v>
      </c>
      <c r="H28" s="15" t="s">
        <v>23</v>
      </c>
      <c r="I28" s="31"/>
      <c r="J28" s="31"/>
    </row>
    <row r="29" spans="1:10" x14ac:dyDescent="0.25">
      <c r="A29">
        <v>5</v>
      </c>
      <c r="B29" s="31" t="s">
        <v>32</v>
      </c>
      <c r="C29" s="31"/>
      <c r="D29" s="30" t="s">
        <v>33</v>
      </c>
      <c r="E29" s="17">
        <v>-960000</v>
      </c>
      <c r="F29" s="17">
        <v>0</v>
      </c>
      <c r="G29" s="17">
        <v>-960000</v>
      </c>
      <c r="H29" s="15" t="s">
        <v>26</v>
      </c>
      <c r="I29" s="31"/>
      <c r="J29" s="31"/>
    </row>
    <row r="30" spans="1:10" x14ac:dyDescent="0.25">
      <c r="A30">
        <v>5</v>
      </c>
      <c r="B30" s="31" t="s">
        <v>37</v>
      </c>
      <c r="C30" s="31"/>
      <c r="D30" s="30" t="s">
        <v>38</v>
      </c>
      <c r="E30" s="17">
        <v>-400000</v>
      </c>
      <c r="F30" s="17">
        <v>0</v>
      </c>
      <c r="G30" s="17">
        <v>-400000</v>
      </c>
      <c r="H30" s="15" t="s">
        <v>36</v>
      </c>
      <c r="I30" s="31"/>
      <c r="J30" s="17">
        <f>SUM(G26:G30)</f>
        <v>-4160000</v>
      </c>
    </row>
    <row r="31" spans="1:10" x14ac:dyDescent="0.25">
      <c r="B31" s="31"/>
      <c r="C31" s="31"/>
      <c r="D31" s="30"/>
      <c r="E31" s="17"/>
      <c r="F31" s="17"/>
      <c r="G31" s="17"/>
      <c r="H31" s="15"/>
      <c r="I31" s="31"/>
      <c r="J31" s="31"/>
    </row>
    <row r="32" spans="1:10" x14ac:dyDescent="0.25">
      <c r="A32">
        <v>6</v>
      </c>
      <c r="B32" s="13" t="s">
        <v>82</v>
      </c>
      <c r="C32" s="31"/>
      <c r="D32" s="14" t="s">
        <v>83</v>
      </c>
      <c r="E32" s="17">
        <v>75000</v>
      </c>
      <c r="F32" s="17">
        <v>0</v>
      </c>
      <c r="G32" s="17">
        <v>75000</v>
      </c>
      <c r="H32" s="15" t="s">
        <v>84</v>
      </c>
      <c r="I32" s="31"/>
      <c r="J32" s="17">
        <f>SUM(G32)</f>
        <v>75000</v>
      </c>
    </row>
    <row r="33" spans="1:10" x14ac:dyDescent="0.25">
      <c r="B33" s="13"/>
      <c r="C33" s="31"/>
      <c r="D33" s="14"/>
      <c r="E33" s="17"/>
      <c r="F33" s="17"/>
      <c r="G33" s="17"/>
      <c r="H33" s="15"/>
      <c r="I33" s="31"/>
      <c r="J33" s="17"/>
    </row>
    <row r="34" spans="1:10" x14ac:dyDescent="0.25">
      <c r="A34">
        <v>7</v>
      </c>
      <c r="B34" s="31" t="s">
        <v>63</v>
      </c>
      <c r="C34" s="31"/>
      <c r="D34" s="30" t="s">
        <v>64</v>
      </c>
      <c r="E34" s="17">
        <v>1000000</v>
      </c>
      <c r="F34" s="17">
        <v>2500000</v>
      </c>
      <c r="G34" s="17">
        <v>-1500000</v>
      </c>
      <c r="H34" s="15" t="s">
        <v>65</v>
      </c>
      <c r="I34" s="31"/>
      <c r="J34" s="17">
        <f>SUM(G34)</f>
        <v>-1500000</v>
      </c>
    </row>
    <row r="35" spans="1:10" x14ac:dyDescent="0.25">
      <c r="B35" s="31"/>
      <c r="C35" s="31"/>
      <c r="D35" s="30"/>
      <c r="E35" s="17"/>
      <c r="F35" s="17"/>
      <c r="G35" s="17"/>
      <c r="H35" s="15"/>
      <c r="I35" s="31"/>
      <c r="J35" s="17"/>
    </row>
    <row r="36" spans="1:10" x14ac:dyDescent="0.25">
      <c r="A36">
        <v>8</v>
      </c>
      <c r="B36" s="31" t="s">
        <v>60</v>
      </c>
      <c r="C36" s="17"/>
      <c r="D36" s="30" t="s">
        <v>61</v>
      </c>
      <c r="E36" s="17">
        <v>-4307841</v>
      </c>
      <c r="F36" s="17">
        <v>0</v>
      </c>
      <c r="G36" s="17">
        <v>0</v>
      </c>
      <c r="H36" s="15" t="s">
        <v>62</v>
      </c>
      <c r="I36" s="31" t="s">
        <v>189</v>
      </c>
      <c r="J36" s="17">
        <f>SUM(G36)</f>
        <v>0</v>
      </c>
    </row>
    <row r="37" spans="1:10" x14ac:dyDescent="0.25">
      <c r="B37" s="31"/>
      <c r="C37" s="17"/>
      <c r="D37" s="30"/>
      <c r="E37" s="17"/>
      <c r="F37" s="17"/>
      <c r="G37" s="17"/>
      <c r="H37" s="15"/>
      <c r="I37" s="31"/>
      <c r="J37" s="17"/>
    </row>
    <row r="38" spans="1:10" x14ac:dyDescent="0.25">
      <c r="A38">
        <v>9</v>
      </c>
      <c r="B38" s="13" t="s">
        <v>94</v>
      </c>
      <c r="C38" s="31"/>
      <c r="D38" s="14" t="s">
        <v>95</v>
      </c>
      <c r="E38" s="17">
        <v>4100000</v>
      </c>
      <c r="F38" s="17">
        <v>8138</v>
      </c>
      <c r="G38" s="17">
        <v>4091863</v>
      </c>
      <c r="H38" s="15" t="s">
        <v>96</v>
      </c>
      <c r="I38" s="31"/>
      <c r="J38" s="17">
        <f>SUM(G38)</f>
        <v>4091863</v>
      </c>
    </row>
    <row r="39" spans="1:10" x14ac:dyDescent="0.25">
      <c r="B39" s="13"/>
      <c r="C39" s="31"/>
      <c r="D39" s="14"/>
      <c r="E39" s="17"/>
      <c r="F39" s="17"/>
      <c r="G39" s="17"/>
      <c r="H39" s="15"/>
      <c r="I39" s="31"/>
      <c r="J39" s="17"/>
    </row>
    <row r="40" spans="1:10" x14ac:dyDescent="0.25">
      <c r="A40">
        <v>10</v>
      </c>
      <c r="B40" s="95" t="s">
        <v>67</v>
      </c>
      <c r="C40" s="96"/>
      <c r="D40" s="14" t="s">
        <v>68</v>
      </c>
      <c r="E40" s="17">
        <v>-20351</v>
      </c>
      <c r="F40" s="17">
        <v>0</v>
      </c>
      <c r="G40" s="17">
        <v>0</v>
      </c>
      <c r="H40" s="15" t="s">
        <v>69</v>
      </c>
      <c r="I40" s="31" t="s">
        <v>59</v>
      </c>
      <c r="J40" s="31"/>
    </row>
    <row r="42" spans="1:10" x14ac:dyDescent="0.25">
      <c r="A42">
        <v>10</v>
      </c>
      <c r="B42" s="31" t="s">
        <v>18</v>
      </c>
      <c r="C42" s="31"/>
      <c r="D42" s="30" t="s">
        <v>19</v>
      </c>
      <c r="E42" s="17">
        <v>-480000</v>
      </c>
      <c r="F42" s="17">
        <v>-480000</v>
      </c>
      <c r="G42" s="17">
        <v>0</v>
      </c>
      <c r="H42" s="15" t="s">
        <v>20</v>
      </c>
      <c r="I42" s="31" t="s">
        <v>59</v>
      </c>
      <c r="J42" s="31"/>
    </row>
    <row r="43" spans="1:10" x14ac:dyDescent="0.25">
      <c r="A43">
        <v>10</v>
      </c>
      <c r="B43" s="13" t="s">
        <v>188</v>
      </c>
      <c r="C43" s="31"/>
      <c r="D43" s="30" t="s">
        <v>78</v>
      </c>
      <c r="E43" s="17">
        <v>398300</v>
      </c>
      <c r="F43" s="17">
        <v>300150</v>
      </c>
      <c r="G43" s="17">
        <v>98150</v>
      </c>
      <c r="H43" s="15" t="s">
        <v>79</v>
      </c>
      <c r="I43" s="31"/>
      <c r="J43" s="31"/>
    </row>
    <row r="44" spans="1:10" x14ac:dyDescent="0.25">
      <c r="A44">
        <v>10</v>
      </c>
      <c r="B44" s="31" t="s">
        <v>29</v>
      </c>
      <c r="C44" s="31"/>
      <c r="D44" s="30" t="s">
        <v>30</v>
      </c>
      <c r="E44" s="17">
        <v>44499</v>
      </c>
      <c r="F44" s="17">
        <v>46500</v>
      </c>
      <c r="G44" s="17">
        <v>0</v>
      </c>
      <c r="H44" s="15" t="s">
        <v>31</v>
      </c>
      <c r="I44" s="31" t="s">
        <v>13</v>
      </c>
      <c r="J44" s="31"/>
    </row>
    <row r="45" spans="1:10" x14ac:dyDescent="0.25">
      <c r="A45">
        <v>10</v>
      </c>
      <c r="B45" s="31" t="s">
        <v>34</v>
      </c>
      <c r="C45" s="31"/>
      <c r="D45" s="30" t="s">
        <v>35</v>
      </c>
      <c r="E45" s="17">
        <v>134759</v>
      </c>
      <c r="F45" s="17">
        <v>96737</v>
      </c>
      <c r="G45" s="17">
        <v>0</v>
      </c>
      <c r="H45" s="15" t="s">
        <v>36</v>
      </c>
      <c r="I45" s="31" t="s">
        <v>13</v>
      </c>
      <c r="J45" s="31"/>
    </row>
    <row r="46" spans="1:10" x14ac:dyDescent="0.25">
      <c r="A46">
        <v>10</v>
      </c>
      <c r="B46" s="13" t="s">
        <v>73</v>
      </c>
      <c r="C46" s="31"/>
      <c r="D46" s="14" t="s">
        <v>74</v>
      </c>
      <c r="E46" s="17">
        <v>264080</v>
      </c>
      <c r="F46" s="17">
        <v>237290</v>
      </c>
      <c r="G46" s="17">
        <v>26790</v>
      </c>
      <c r="H46" s="15" t="s">
        <v>75</v>
      </c>
      <c r="I46" s="31"/>
      <c r="J46" s="31"/>
    </row>
    <row r="47" spans="1:10" x14ac:dyDescent="0.25">
      <c r="A47">
        <v>10</v>
      </c>
      <c r="B47" s="13" t="s">
        <v>76</v>
      </c>
      <c r="C47" s="31"/>
      <c r="D47" s="30" t="s">
        <v>77</v>
      </c>
      <c r="E47" s="17">
        <v>250533</v>
      </c>
      <c r="F47" s="17">
        <v>0</v>
      </c>
      <c r="G47" s="17">
        <v>250533</v>
      </c>
      <c r="H47" s="15" t="s">
        <v>26</v>
      </c>
      <c r="I47" s="31"/>
      <c r="J47" s="31"/>
    </row>
    <row r="48" spans="1:10" x14ac:dyDescent="0.25">
      <c r="A48">
        <v>10</v>
      </c>
      <c r="B48" s="31" t="s">
        <v>80</v>
      </c>
      <c r="C48" s="31"/>
      <c r="D48" s="30" t="s">
        <v>81</v>
      </c>
      <c r="E48" s="17">
        <v>100000</v>
      </c>
      <c r="F48" s="17">
        <v>41783</v>
      </c>
      <c r="G48" s="17">
        <v>58218</v>
      </c>
      <c r="H48" s="15" t="s">
        <v>69</v>
      </c>
      <c r="I48" s="31"/>
      <c r="J48" s="31"/>
    </row>
    <row r="49" spans="1:10" x14ac:dyDescent="0.25">
      <c r="A49">
        <v>10</v>
      </c>
      <c r="B49" s="13" t="s">
        <v>85</v>
      </c>
      <c r="C49" s="31"/>
      <c r="D49" s="14" t="s">
        <v>86</v>
      </c>
      <c r="E49" s="17">
        <v>154949</v>
      </c>
      <c r="F49" s="17">
        <v>0</v>
      </c>
      <c r="G49" s="17">
        <v>154949</v>
      </c>
      <c r="H49" s="15" t="s">
        <v>87</v>
      </c>
      <c r="I49" s="31"/>
      <c r="J49" s="31"/>
    </row>
    <row r="50" spans="1:10" x14ac:dyDescent="0.25">
      <c r="A50">
        <v>10</v>
      </c>
      <c r="B50" s="13" t="s">
        <v>88</v>
      </c>
      <c r="C50" s="31"/>
      <c r="D50" s="14" t="s">
        <v>89</v>
      </c>
      <c r="E50" s="17">
        <v>700000</v>
      </c>
      <c r="F50" s="17">
        <v>229950</v>
      </c>
      <c r="G50" s="17">
        <v>470050</v>
      </c>
      <c r="H50" s="15" t="s">
        <v>90</v>
      </c>
      <c r="I50" s="31"/>
      <c r="J50" s="31"/>
    </row>
    <row r="51" spans="1:10" x14ac:dyDescent="0.25">
      <c r="A51">
        <v>10</v>
      </c>
      <c r="B51" s="13" t="s">
        <v>97</v>
      </c>
      <c r="C51" s="31"/>
      <c r="D51" s="14" t="s">
        <v>98</v>
      </c>
      <c r="E51" s="17">
        <v>1325000</v>
      </c>
      <c r="F51" s="17">
        <v>1391029</v>
      </c>
      <c r="G51" s="17">
        <v>0</v>
      </c>
      <c r="H51" s="15"/>
      <c r="I51" s="31" t="s">
        <v>59</v>
      </c>
      <c r="J51" s="31"/>
    </row>
    <row r="52" spans="1:10" x14ac:dyDescent="0.25">
      <c r="A52">
        <v>10</v>
      </c>
      <c r="B52" s="13" t="s">
        <v>99</v>
      </c>
      <c r="C52" s="31"/>
      <c r="D52" s="14" t="s">
        <v>100</v>
      </c>
      <c r="E52" s="17">
        <v>1400000</v>
      </c>
      <c r="F52" s="17">
        <v>0</v>
      </c>
      <c r="G52" s="17">
        <v>1400000</v>
      </c>
      <c r="H52" s="15"/>
      <c r="I52" s="31"/>
      <c r="J52" s="31"/>
    </row>
    <row r="53" spans="1:10" x14ac:dyDescent="0.25">
      <c r="A53">
        <v>10</v>
      </c>
      <c r="B53" s="13" t="s">
        <v>101</v>
      </c>
      <c r="C53" s="31"/>
      <c r="D53" s="14" t="s">
        <v>102</v>
      </c>
      <c r="E53" s="17">
        <v>385000</v>
      </c>
      <c r="F53" s="17">
        <v>368049</v>
      </c>
      <c r="G53" s="17">
        <v>16951</v>
      </c>
      <c r="H53" s="15"/>
      <c r="I53" s="31"/>
      <c r="J53" s="31"/>
    </row>
    <row r="54" spans="1:10" x14ac:dyDescent="0.25">
      <c r="A54">
        <v>10</v>
      </c>
      <c r="B54" s="31" t="s">
        <v>46</v>
      </c>
      <c r="C54" s="31"/>
      <c r="D54" s="30" t="s">
        <v>47</v>
      </c>
      <c r="E54" s="17">
        <v>-560000</v>
      </c>
      <c r="F54" s="17">
        <v>-560000</v>
      </c>
      <c r="G54" s="17">
        <v>0</v>
      </c>
      <c r="H54" s="15" t="s">
        <v>36</v>
      </c>
      <c r="I54" s="31" t="s">
        <v>48</v>
      </c>
      <c r="J54" s="31"/>
    </row>
    <row r="55" spans="1:10" x14ac:dyDescent="0.25">
      <c r="A55">
        <v>10</v>
      </c>
      <c r="B55" s="31" t="s">
        <v>57</v>
      </c>
      <c r="C55" s="17"/>
      <c r="D55" s="30" t="s">
        <v>58</v>
      </c>
      <c r="E55" s="17">
        <v>378997</v>
      </c>
      <c r="F55" s="17">
        <v>281246</v>
      </c>
      <c r="G55" s="17">
        <v>0</v>
      </c>
      <c r="H55" s="15" t="s">
        <v>36</v>
      </c>
      <c r="I55" s="31" t="s">
        <v>59</v>
      </c>
      <c r="J55" s="17">
        <f>SUM(G40:G55)</f>
        <v>2475641</v>
      </c>
    </row>
    <row r="56" spans="1:10" x14ac:dyDescent="0.25">
      <c r="B56" s="31"/>
      <c r="C56" s="31"/>
      <c r="D56" s="30"/>
      <c r="E56" s="17"/>
      <c r="F56" s="17"/>
      <c r="G56" s="17"/>
      <c r="H56" s="15"/>
      <c r="I56" s="31"/>
      <c r="J56" s="31"/>
    </row>
    <row r="57" spans="1:10" x14ac:dyDescent="0.25">
      <c r="B57" s="31"/>
      <c r="C57" s="31"/>
      <c r="D57" s="12"/>
      <c r="E57" s="17"/>
      <c r="F57" s="17"/>
      <c r="G57" s="17"/>
      <c r="H57" s="15"/>
      <c r="I57" s="23"/>
      <c r="J57" s="23"/>
    </row>
    <row r="58" spans="1:10" x14ac:dyDescent="0.25">
      <c r="B58" s="23" t="s">
        <v>103</v>
      </c>
      <c r="C58" s="23"/>
      <c r="D58" s="11"/>
      <c r="E58" s="10">
        <f>SUM(E10:E57)</f>
        <v>60650771</v>
      </c>
      <c r="F58" s="10">
        <f>SUM(F10:F57)</f>
        <v>56960052</v>
      </c>
      <c r="G58" s="10">
        <f>SUM(G10:G55)</f>
        <v>7959173</v>
      </c>
      <c r="H58" s="9"/>
      <c r="I58" s="31"/>
      <c r="J58" s="10">
        <f>SUM(J10:J56)</f>
        <v>7959173</v>
      </c>
    </row>
    <row r="60" spans="1:10" x14ac:dyDescent="0.25">
      <c r="C60" t="s">
        <v>185</v>
      </c>
      <c r="F60" s="94">
        <f>E58-F58</f>
        <v>3690719</v>
      </c>
    </row>
    <row r="61" spans="1:10" x14ac:dyDescent="0.25">
      <c r="C61" t="s">
        <v>191</v>
      </c>
      <c r="F61" s="94">
        <v>-4268454</v>
      </c>
    </row>
    <row r="62" spans="1:10" x14ac:dyDescent="0.25">
      <c r="C62" t="s">
        <v>186</v>
      </c>
      <c r="F62" s="94">
        <f>F60-F61</f>
        <v>7959173</v>
      </c>
    </row>
    <row r="63" spans="1:10" x14ac:dyDescent="0.25">
      <c r="F63" s="94"/>
    </row>
  </sheetData>
  <sortState ref="A10:J54">
    <sortCondition ref="A10:A45"/>
  </sortState>
  <mergeCells count="1">
    <mergeCell ref="B40:C40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topLeftCell="A70" workbookViewId="0">
      <selection activeCell="N47" sqref="N47"/>
    </sheetView>
  </sheetViews>
  <sheetFormatPr defaultRowHeight="15" x14ac:dyDescent="0.25"/>
  <cols>
    <col min="4" max="4" width="12.85546875" customWidth="1"/>
    <col min="5" max="5" width="14.140625" customWidth="1"/>
    <col min="6" max="6" width="12.5703125" customWidth="1"/>
    <col min="9" max="9" width="11.140625" customWidth="1"/>
  </cols>
  <sheetData>
    <row r="1" spans="1:9" ht="26.25" thickBot="1" x14ac:dyDescent="0.4">
      <c r="A1" s="97" t="s">
        <v>0</v>
      </c>
      <c r="B1" s="98"/>
      <c r="C1" s="98"/>
      <c r="D1" s="98"/>
      <c r="E1" s="98"/>
      <c r="F1" s="98"/>
      <c r="G1" s="99"/>
      <c r="H1" s="31"/>
      <c r="I1" s="31"/>
    </row>
    <row r="2" spans="1:9" x14ac:dyDescent="0.25">
      <c r="A2" s="31"/>
      <c r="B2" s="31"/>
      <c r="C2" s="62"/>
      <c r="D2" s="31"/>
      <c r="E2" s="31"/>
      <c r="F2" s="31"/>
      <c r="G2" s="29"/>
      <c r="H2" s="31"/>
      <c r="I2" s="31"/>
    </row>
    <row r="3" spans="1:9" ht="18" x14ac:dyDescent="0.25">
      <c r="A3" s="24" t="s">
        <v>1</v>
      </c>
      <c r="B3" s="7"/>
      <c r="C3" s="62"/>
      <c r="D3" s="31"/>
      <c r="E3" s="31"/>
      <c r="F3" s="31"/>
      <c r="G3" s="29"/>
      <c r="H3" s="31"/>
      <c r="I3" s="31"/>
    </row>
    <row r="4" spans="1:9" ht="18" x14ac:dyDescent="0.25">
      <c r="A4" s="24" t="s">
        <v>104</v>
      </c>
      <c r="B4" s="31"/>
      <c r="C4" s="62"/>
      <c r="D4" s="31"/>
      <c r="E4" s="31"/>
      <c r="F4" s="31"/>
      <c r="G4" s="29"/>
      <c r="H4" s="31"/>
      <c r="I4" s="31"/>
    </row>
    <row r="5" spans="1:9" ht="51.75" x14ac:dyDescent="0.25">
      <c r="A5" s="22" t="s">
        <v>105</v>
      </c>
      <c r="B5" s="22"/>
      <c r="C5" s="6" t="s">
        <v>4</v>
      </c>
      <c r="D5" s="20" t="s">
        <v>5</v>
      </c>
      <c r="E5" s="20" t="s">
        <v>6</v>
      </c>
      <c r="F5" s="19" t="s">
        <v>7</v>
      </c>
      <c r="G5" s="20" t="s">
        <v>8</v>
      </c>
      <c r="H5" s="5"/>
      <c r="I5" s="23"/>
    </row>
    <row r="6" spans="1:9" ht="64.5" x14ac:dyDescent="0.25">
      <c r="A6" s="31"/>
      <c r="B6" s="31"/>
      <c r="C6" s="62"/>
      <c r="D6" s="31"/>
      <c r="E6" s="31"/>
      <c r="F6" s="18" t="s">
        <v>9</v>
      </c>
      <c r="G6" s="29"/>
      <c r="H6" s="31"/>
      <c r="I6" s="31"/>
    </row>
    <row r="7" spans="1:9" x14ac:dyDescent="0.25">
      <c r="A7" s="23" t="s">
        <v>106</v>
      </c>
      <c r="B7" s="31"/>
      <c r="C7" s="62"/>
      <c r="D7" s="31"/>
      <c r="E7" s="31"/>
      <c r="F7" s="31"/>
      <c r="G7" s="29"/>
      <c r="H7" s="31"/>
      <c r="I7" s="31"/>
    </row>
    <row r="8" spans="1:9" x14ac:dyDescent="0.25">
      <c r="A8" s="4">
        <v>103</v>
      </c>
      <c r="B8" s="3" t="s">
        <v>107</v>
      </c>
      <c r="C8" s="61">
        <v>53312</v>
      </c>
      <c r="D8" s="2">
        <v>186840</v>
      </c>
      <c r="E8" s="2">
        <v>150821</v>
      </c>
      <c r="F8" s="2">
        <v>0</v>
      </c>
      <c r="G8" s="1" t="s">
        <v>108</v>
      </c>
      <c r="H8" s="31"/>
      <c r="I8" s="31"/>
    </row>
    <row r="9" spans="1:9" x14ac:dyDescent="0.25">
      <c r="A9" s="32">
        <v>105</v>
      </c>
      <c r="B9" s="33" t="s">
        <v>109</v>
      </c>
      <c r="C9" s="34" t="s">
        <v>110</v>
      </c>
      <c r="D9" s="35">
        <v>4681260</v>
      </c>
      <c r="E9" s="35">
        <v>4332708</v>
      </c>
      <c r="F9" s="35">
        <v>348552</v>
      </c>
      <c r="G9" s="36" t="s">
        <v>111</v>
      </c>
      <c r="H9" s="31"/>
      <c r="I9" s="31"/>
    </row>
    <row r="10" spans="1:9" x14ac:dyDescent="0.25">
      <c r="A10" s="37">
        <v>105</v>
      </c>
      <c r="B10" s="31" t="s">
        <v>112</v>
      </c>
      <c r="C10" s="62"/>
      <c r="D10" s="17"/>
      <c r="E10" s="17"/>
      <c r="F10" s="17">
        <v>114489</v>
      </c>
      <c r="G10" s="38" t="s">
        <v>111</v>
      </c>
      <c r="H10" s="31"/>
      <c r="I10" s="31"/>
    </row>
    <row r="11" spans="1:9" ht="26.25" x14ac:dyDescent="0.25">
      <c r="A11" s="39"/>
      <c r="B11" s="40" t="s">
        <v>113</v>
      </c>
      <c r="C11" s="41"/>
      <c r="D11" s="42"/>
      <c r="E11" s="42"/>
      <c r="F11" s="42">
        <v>-114489</v>
      </c>
      <c r="G11" s="43" t="s">
        <v>111</v>
      </c>
      <c r="H11" s="31"/>
      <c r="I11" s="31"/>
    </row>
    <row r="12" spans="1:9" x14ac:dyDescent="0.25">
      <c r="A12" s="32">
        <v>401</v>
      </c>
      <c r="B12" s="33" t="s">
        <v>114</v>
      </c>
      <c r="C12" s="34" t="s">
        <v>115</v>
      </c>
      <c r="D12" s="35">
        <v>5151018</v>
      </c>
      <c r="E12" s="35">
        <v>4676325</v>
      </c>
      <c r="F12" s="35">
        <v>474693</v>
      </c>
      <c r="G12" s="36" t="s">
        <v>116</v>
      </c>
      <c r="H12" s="31"/>
      <c r="I12" s="31"/>
    </row>
    <row r="13" spans="1:9" ht="26.25" x14ac:dyDescent="0.25">
      <c r="A13" s="39">
        <v>401</v>
      </c>
      <c r="B13" s="44" t="s">
        <v>113</v>
      </c>
      <c r="C13" s="41"/>
      <c r="D13" s="42"/>
      <c r="E13" s="42"/>
      <c r="F13" s="42">
        <v>-217142</v>
      </c>
      <c r="G13" s="43" t="s">
        <v>116</v>
      </c>
      <c r="H13" s="31"/>
      <c r="I13" s="31"/>
    </row>
    <row r="14" spans="1:9" ht="51.75" x14ac:dyDescent="0.25">
      <c r="A14" s="37">
        <v>401</v>
      </c>
      <c r="B14" s="45" t="s">
        <v>117</v>
      </c>
      <c r="C14" s="46"/>
      <c r="D14" s="17"/>
      <c r="E14" s="17"/>
      <c r="F14" s="17">
        <v>80800</v>
      </c>
      <c r="G14" s="38" t="s">
        <v>116</v>
      </c>
      <c r="H14" s="31"/>
      <c r="I14" s="31"/>
    </row>
    <row r="15" spans="1:9" ht="39" x14ac:dyDescent="0.25">
      <c r="A15" s="32">
        <v>402</v>
      </c>
      <c r="B15" s="47" t="s">
        <v>118</v>
      </c>
      <c r="C15" s="34" t="s">
        <v>119</v>
      </c>
      <c r="D15" s="35">
        <v>20558642</v>
      </c>
      <c r="E15" s="35">
        <v>20016430</v>
      </c>
      <c r="F15" s="35">
        <v>542212</v>
      </c>
      <c r="G15" s="36" t="s">
        <v>120</v>
      </c>
      <c r="H15" s="31"/>
      <c r="I15" s="31"/>
    </row>
    <row r="16" spans="1:9" x14ac:dyDescent="0.25">
      <c r="A16" s="32"/>
      <c r="B16" s="47"/>
      <c r="C16" s="34"/>
      <c r="D16" s="35"/>
      <c r="E16" s="35"/>
      <c r="F16" s="35"/>
      <c r="G16" s="36"/>
      <c r="H16" s="31"/>
      <c r="I16" s="31"/>
    </row>
    <row r="17" spans="1:9" ht="39" x14ac:dyDescent="0.25">
      <c r="A17" s="32">
        <v>403</v>
      </c>
      <c r="B17" s="48" t="s">
        <v>121</v>
      </c>
      <c r="C17" s="34">
        <v>532</v>
      </c>
      <c r="D17" s="35">
        <v>335660</v>
      </c>
      <c r="E17" s="35">
        <v>195722</v>
      </c>
      <c r="F17" s="35">
        <v>139938</v>
      </c>
      <c r="G17" s="36" t="s">
        <v>122</v>
      </c>
      <c r="H17" s="17"/>
      <c r="I17" s="31"/>
    </row>
    <row r="18" spans="1:9" ht="128.25" x14ac:dyDescent="0.25">
      <c r="A18" s="39">
        <v>403</v>
      </c>
      <c r="B18" s="44" t="s">
        <v>123</v>
      </c>
      <c r="C18" s="49">
        <v>532</v>
      </c>
      <c r="D18" s="42"/>
      <c r="E18" s="42"/>
      <c r="F18" s="42">
        <v>-123155</v>
      </c>
      <c r="G18" s="43"/>
      <c r="H18" s="31"/>
      <c r="I18" s="31"/>
    </row>
    <row r="19" spans="1:9" ht="39" x14ac:dyDescent="0.25">
      <c r="A19" s="39">
        <v>403</v>
      </c>
      <c r="B19" s="50" t="s">
        <v>124</v>
      </c>
      <c r="C19" s="49">
        <v>532</v>
      </c>
      <c r="D19" s="42">
        <v>4117712</v>
      </c>
      <c r="E19" s="42">
        <v>3217767</v>
      </c>
      <c r="F19" s="42">
        <v>899945</v>
      </c>
      <c r="G19" s="43" t="s">
        <v>125</v>
      </c>
      <c r="H19" s="17"/>
      <c r="I19" s="31"/>
    </row>
    <row r="20" spans="1:9" ht="64.5" x14ac:dyDescent="0.25">
      <c r="A20" s="37">
        <v>403</v>
      </c>
      <c r="B20" s="5" t="s">
        <v>126</v>
      </c>
      <c r="C20" s="62"/>
      <c r="D20" s="17"/>
      <c r="E20" s="17"/>
      <c r="F20" s="17">
        <v>95348</v>
      </c>
      <c r="G20" s="38" t="s">
        <v>125</v>
      </c>
      <c r="H20" s="17"/>
      <c r="I20" s="31"/>
    </row>
    <row r="21" spans="1:9" ht="39" x14ac:dyDescent="0.25">
      <c r="A21" s="32">
        <v>404</v>
      </c>
      <c r="B21" s="48" t="s">
        <v>127</v>
      </c>
      <c r="C21" s="34">
        <v>532</v>
      </c>
      <c r="D21" s="35">
        <v>3242715</v>
      </c>
      <c r="E21" s="35">
        <v>-62106</v>
      </c>
      <c r="F21" s="35">
        <v>3304821</v>
      </c>
      <c r="G21" s="36" t="s">
        <v>128</v>
      </c>
      <c r="H21" s="31"/>
      <c r="I21" s="31"/>
    </row>
    <row r="22" spans="1:9" ht="128.25" x14ac:dyDescent="0.25">
      <c r="A22" s="39">
        <v>404</v>
      </c>
      <c r="B22" s="44" t="s">
        <v>129</v>
      </c>
      <c r="C22" s="49">
        <v>532</v>
      </c>
      <c r="D22" s="42">
        <v>0</v>
      </c>
      <c r="E22" s="42">
        <v>0</v>
      </c>
      <c r="F22" s="42">
        <v>-1350007</v>
      </c>
      <c r="G22" s="43" t="s">
        <v>128</v>
      </c>
      <c r="H22" s="31"/>
      <c r="I22" s="31"/>
    </row>
    <row r="23" spans="1:9" ht="39" x14ac:dyDescent="0.25">
      <c r="A23" s="32">
        <v>406</v>
      </c>
      <c r="B23" s="48" t="s">
        <v>130</v>
      </c>
      <c r="C23" s="51">
        <v>532029</v>
      </c>
      <c r="D23" s="35">
        <v>18186770</v>
      </c>
      <c r="E23" s="35">
        <v>18343180</v>
      </c>
      <c r="F23" s="35">
        <v>-156410</v>
      </c>
      <c r="G23" s="8" t="s">
        <v>131</v>
      </c>
      <c r="H23" s="31"/>
      <c r="I23" s="31"/>
    </row>
    <row r="24" spans="1:9" x14ac:dyDescent="0.25">
      <c r="A24" s="52"/>
      <c r="B24" s="44"/>
      <c r="C24" s="53"/>
      <c r="D24" s="54"/>
      <c r="E24" s="54"/>
      <c r="F24" s="42"/>
      <c r="G24" s="55"/>
      <c r="H24" s="17"/>
      <c r="I24" s="31"/>
    </row>
    <row r="25" spans="1:9" ht="39" x14ac:dyDescent="0.25">
      <c r="A25" s="32">
        <v>407</v>
      </c>
      <c r="B25" s="48" t="s">
        <v>132</v>
      </c>
      <c r="C25" s="51">
        <v>532039</v>
      </c>
      <c r="D25" s="35">
        <v>15659053</v>
      </c>
      <c r="E25" s="35">
        <v>15699611</v>
      </c>
      <c r="F25" s="35">
        <v>-40558</v>
      </c>
      <c r="G25" s="8" t="s">
        <v>133</v>
      </c>
      <c r="H25" s="31"/>
      <c r="I25" s="31"/>
    </row>
    <row r="26" spans="1:9" x14ac:dyDescent="0.25">
      <c r="A26" s="37"/>
      <c r="B26" s="5"/>
      <c r="C26" s="56"/>
      <c r="D26" s="17"/>
      <c r="E26" s="17"/>
      <c r="F26" s="17"/>
      <c r="G26" s="57"/>
      <c r="H26" s="31"/>
      <c r="I26" s="31"/>
    </row>
    <row r="27" spans="1:9" x14ac:dyDescent="0.25">
      <c r="A27" s="39"/>
      <c r="B27" s="44"/>
      <c r="C27" s="49"/>
      <c r="D27" s="42"/>
      <c r="E27" s="42"/>
      <c r="F27" s="42"/>
      <c r="G27" s="43"/>
      <c r="H27" s="31"/>
      <c r="I27" s="31"/>
    </row>
    <row r="28" spans="1:9" ht="51.75" x14ac:dyDescent="0.25">
      <c r="A28" s="32">
        <v>409</v>
      </c>
      <c r="B28" s="48" t="s">
        <v>134</v>
      </c>
      <c r="C28" s="51">
        <v>532059</v>
      </c>
      <c r="D28" s="35">
        <v>22373975</v>
      </c>
      <c r="E28" s="35">
        <v>21652086</v>
      </c>
      <c r="F28" s="35">
        <v>721889</v>
      </c>
      <c r="G28" s="8" t="s">
        <v>135</v>
      </c>
      <c r="H28" s="58"/>
      <c r="I28" s="31"/>
    </row>
    <row r="29" spans="1:9" x14ac:dyDescent="0.25">
      <c r="A29" s="39"/>
      <c r="B29" s="44"/>
      <c r="C29" s="49"/>
      <c r="D29" s="42"/>
      <c r="E29" s="42"/>
      <c r="F29" s="42"/>
      <c r="G29" s="43"/>
      <c r="H29" s="31"/>
      <c r="I29" s="31"/>
    </row>
    <row r="30" spans="1:9" x14ac:dyDescent="0.25">
      <c r="A30" s="4">
        <v>411</v>
      </c>
      <c r="B30" s="59" t="s">
        <v>136</v>
      </c>
      <c r="C30" s="61">
        <v>523</v>
      </c>
      <c r="D30" s="2">
        <v>27508700</v>
      </c>
      <c r="E30" s="2">
        <v>26799259</v>
      </c>
      <c r="F30" s="2">
        <v>709441</v>
      </c>
      <c r="G30" s="1" t="s">
        <v>137</v>
      </c>
      <c r="H30" s="17"/>
      <c r="I30" s="31"/>
    </row>
    <row r="31" spans="1:9" x14ac:dyDescent="0.25">
      <c r="A31" s="4">
        <v>412</v>
      </c>
      <c r="B31" s="60" t="s">
        <v>138</v>
      </c>
      <c r="C31" s="61">
        <v>550</v>
      </c>
      <c r="D31" s="2">
        <v>36945098</v>
      </c>
      <c r="E31" s="2">
        <v>35959137</v>
      </c>
      <c r="F31" s="2">
        <v>985961</v>
      </c>
      <c r="G31" s="1" t="s">
        <v>139</v>
      </c>
      <c r="H31" s="17"/>
      <c r="I31" s="31"/>
    </row>
    <row r="32" spans="1:9" ht="51.75" x14ac:dyDescent="0.25">
      <c r="A32" s="32">
        <v>413</v>
      </c>
      <c r="B32" s="47" t="s">
        <v>140</v>
      </c>
      <c r="C32" s="34">
        <v>552</v>
      </c>
      <c r="D32" s="35">
        <v>20349314</v>
      </c>
      <c r="E32" s="35">
        <v>19521624</v>
      </c>
      <c r="F32" s="35">
        <v>827690</v>
      </c>
      <c r="G32" s="8" t="s">
        <v>141</v>
      </c>
      <c r="H32" s="17"/>
      <c r="I32" s="31"/>
    </row>
    <row r="33" spans="1:11" ht="39" x14ac:dyDescent="0.25">
      <c r="A33" s="39">
        <v>413</v>
      </c>
      <c r="B33" s="63" t="s">
        <v>142</v>
      </c>
      <c r="C33" s="49">
        <v>550</v>
      </c>
      <c r="D33" s="42">
        <v>7750782</v>
      </c>
      <c r="E33" s="42">
        <v>7424281</v>
      </c>
      <c r="F33" s="42">
        <v>326501</v>
      </c>
      <c r="G33" s="43" t="s">
        <v>143</v>
      </c>
      <c r="H33" s="17"/>
      <c r="I33" s="31"/>
    </row>
    <row r="34" spans="1:11" ht="64.5" x14ac:dyDescent="0.25">
      <c r="A34" s="4">
        <v>414</v>
      </c>
      <c r="B34" s="59" t="s">
        <v>144</v>
      </c>
      <c r="C34" s="61">
        <v>559</v>
      </c>
      <c r="D34" s="2">
        <v>9829613</v>
      </c>
      <c r="E34" s="2">
        <v>9692666</v>
      </c>
      <c r="F34" s="2">
        <v>136947</v>
      </c>
      <c r="G34" s="64" t="s">
        <v>145</v>
      </c>
      <c r="H34" s="31"/>
      <c r="I34" s="31"/>
    </row>
    <row r="35" spans="1:11" x14ac:dyDescent="0.25">
      <c r="A35" s="32">
        <v>415</v>
      </c>
      <c r="B35" s="33" t="s">
        <v>146</v>
      </c>
      <c r="C35" s="34" t="s">
        <v>147</v>
      </c>
      <c r="D35" s="35">
        <v>17374942</v>
      </c>
      <c r="E35" s="35">
        <v>16277437</v>
      </c>
      <c r="F35" s="35">
        <v>1097505</v>
      </c>
      <c r="G35" s="36" t="s">
        <v>148</v>
      </c>
      <c r="H35" s="31"/>
      <c r="I35" s="31"/>
    </row>
    <row r="36" spans="1:11" ht="128.25" x14ac:dyDescent="0.25">
      <c r="A36" s="65">
        <v>415</v>
      </c>
      <c r="B36" s="66" t="s">
        <v>149</v>
      </c>
      <c r="C36" s="62">
        <v>553</v>
      </c>
      <c r="D36" s="17">
        <v>0</v>
      </c>
      <c r="E36" s="17">
        <v>0</v>
      </c>
      <c r="F36" s="17">
        <v>-228758</v>
      </c>
      <c r="G36" s="38" t="s">
        <v>148</v>
      </c>
      <c r="H36" s="31"/>
      <c r="I36" s="31"/>
    </row>
    <row r="37" spans="1:11" ht="64.5" x14ac:dyDescent="0.25">
      <c r="A37" s="67">
        <v>415</v>
      </c>
      <c r="B37" s="45" t="s">
        <v>150</v>
      </c>
      <c r="C37" s="62">
        <v>552</v>
      </c>
      <c r="D37" s="17"/>
      <c r="E37" s="17"/>
      <c r="F37" s="17">
        <v>200000</v>
      </c>
      <c r="G37" s="38" t="s">
        <v>148</v>
      </c>
      <c r="H37" s="31"/>
      <c r="I37" s="31"/>
    </row>
    <row r="38" spans="1:11" ht="39" x14ac:dyDescent="0.25">
      <c r="A38" s="4">
        <v>417</v>
      </c>
      <c r="B38" s="68" t="s">
        <v>151</v>
      </c>
      <c r="C38" s="61" t="s">
        <v>152</v>
      </c>
      <c r="D38" s="2">
        <v>32916252</v>
      </c>
      <c r="E38" s="2">
        <v>32573528</v>
      </c>
      <c r="F38" s="2">
        <v>342724</v>
      </c>
      <c r="G38" s="64" t="s">
        <v>153</v>
      </c>
      <c r="H38" s="17"/>
      <c r="I38" s="31"/>
    </row>
    <row r="39" spans="1:11" ht="39" x14ac:dyDescent="0.25">
      <c r="A39" s="32">
        <v>418</v>
      </c>
      <c r="B39" s="48" t="s">
        <v>154</v>
      </c>
      <c r="C39" s="34">
        <v>540</v>
      </c>
      <c r="D39" s="35">
        <v>9047025</v>
      </c>
      <c r="E39" s="35">
        <v>9101805</v>
      </c>
      <c r="F39" s="35">
        <v>-54780</v>
      </c>
      <c r="G39" s="36" t="s">
        <v>155</v>
      </c>
      <c r="H39" s="58"/>
      <c r="I39" s="31"/>
    </row>
    <row r="40" spans="1:11" ht="26.25" x14ac:dyDescent="0.25">
      <c r="A40" s="32">
        <v>601</v>
      </c>
      <c r="B40" s="48" t="s">
        <v>192</v>
      </c>
      <c r="C40" s="34">
        <v>490</v>
      </c>
      <c r="D40" s="35">
        <v>4871270</v>
      </c>
      <c r="E40" s="35">
        <v>4403662</v>
      </c>
      <c r="F40" s="35">
        <v>467608</v>
      </c>
      <c r="G40" s="36"/>
      <c r="H40" s="58"/>
      <c r="I40" s="31">
        <v>467608</v>
      </c>
    </row>
    <row r="41" spans="1:11" ht="77.25" x14ac:dyDescent="0.25">
      <c r="A41" s="4">
        <v>608</v>
      </c>
      <c r="B41" s="68" t="s">
        <v>156</v>
      </c>
      <c r="C41" s="61" t="s">
        <v>157</v>
      </c>
      <c r="D41" s="2">
        <v>60000</v>
      </c>
      <c r="E41" s="2">
        <v>58002</v>
      </c>
      <c r="F41" s="2">
        <v>1998</v>
      </c>
      <c r="G41" s="64" t="s">
        <v>158</v>
      </c>
      <c r="H41" s="31"/>
      <c r="I41" s="31"/>
    </row>
    <row r="42" spans="1:11" ht="39" x14ac:dyDescent="0.25">
      <c r="A42" s="69">
        <v>610</v>
      </c>
      <c r="B42" s="59" t="s">
        <v>159</v>
      </c>
      <c r="C42" s="61">
        <v>542</v>
      </c>
      <c r="D42" s="2">
        <v>4326694</v>
      </c>
      <c r="E42" s="2">
        <v>4242696</v>
      </c>
      <c r="F42" s="2">
        <v>83998</v>
      </c>
      <c r="G42" s="64" t="s">
        <v>160</v>
      </c>
      <c r="H42" s="31"/>
      <c r="I42" s="17">
        <v>9150153</v>
      </c>
      <c r="K42" s="94">
        <f>SUM(F9:F42)</f>
        <v>9617761</v>
      </c>
    </row>
    <row r="43" spans="1:11" x14ac:dyDescent="0.25">
      <c r="A43" s="31"/>
      <c r="B43" s="70"/>
      <c r="C43" s="62"/>
      <c r="D43" s="17"/>
      <c r="E43" s="17"/>
      <c r="F43" s="17">
        <v>0</v>
      </c>
      <c r="G43" s="16"/>
      <c r="H43" s="17"/>
      <c r="I43" s="31"/>
    </row>
    <row r="44" spans="1:11" x14ac:dyDescent="0.25">
      <c r="A44" s="73" t="s">
        <v>161</v>
      </c>
      <c r="B44" s="74"/>
      <c r="C44" s="75"/>
      <c r="D44" s="76"/>
      <c r="E44" s="76"/>
      <c r="F44" s="76"/>
      <c r="G44" s="77"/>
      <c r="H44" s="31"/>
      <c r="I44" s="31"/>
    </row>
    <row r="45" spans="1:11" x14ac:dyDescent="0.25">
      <c r="A45" s="78"/>
      <c r="B45" s="45"/>
      <c r="C45" s="62"/>
      <c r="D45" s="17"/>
      <c r="E45" s="17"/>
      <c r="F45" s="17"/>
      <c r="G45" s="79"/>
      <c r="H45" s="31"/>
      <c r="I45" s="31"/>
    </row>
    <row r="46" spans="1:11" x14ac:dyDescent="0.25">
      <c r="A46" s="78"/>
      <c r="B46" s="70"/>
      <c r="C46" s="62"/>
      <c r="D46" s="17"/>
      <c r="E46" s="17"/>
      <c r="F46" s="17"/>
      <c r="G46" s="80"/>
      <c r="H46" s="31"/>
      <c r="I46" s="31"/>
    </row>
    <row r="47" spans="1:11" x14ac:dyDescent="0.25">
      <c r="A47" s="78"/>
      <c r="B47" s="45"/>
      <c r="C47" s="62"/>
      <c r="D47" s="17"/>
      <c r="E47" s="17"/>
      <c r="F47" s="17"/>
      <c r="G47" s="80"/>
      <c r="H47" s="31"/>
      <c r="I47" s="17"/>
    </row>
    <row r="48" spans="1:11" x14ac:dyDescent="0.25">
      <c r="A48" s="78"/>
      <c r="B48" s="45"/>
      <c r="C48" s="62"/>
      <c r="D48" s="17"/>
      <c r="E48" s="17"/>
      <c r="F48" s="17"/>
      <c r="G48" s="80"/>
      <c r="H48" s="31"/>
      <c r="I48" s="31"/>
    </row>
    <row r="49" spans="1:9" ht="26.25" x14ac:dyDescent="0.25">
      <c r="A49" s="81">
        <v>3</v>
      </c>
      <c r="B49" s="45" t="s">
        <v>162</v>
      </c>
      <c r="C49" s="62"/>
      <c r="D49" s="17"/>
      <c r="E49" s="17"/>
      <c r="F49" s="17"/>
      <c r="G49" s="80"/>
      <c r="H49" s="31"/>
      <c r="I49" s="31"/>
    </row>
    <row r="50" spans="1:9" ht="26.25" x14ac:dyDescent="0.25">
      <c r="A50" s="82">
        <v>105</v>
      </c>
      <c r="B50" s="83" t="s">
        <v>163</v>
      </c>
      <c r="C50" s="84">
        <v>488</v>
      </c>
      <c r="D50" s="85">
        <v>8199775</v>
      </c>
      <c r="E50" s="85">
        <v>8029260</v>
      </c>
      <c r="F50" s="85">
        <v>170515</v>
      </c>
      <c r="G50" s="86" t="s">
        <v>111</v>
      </c>
      <c r="H50" s="31"/>
      <c r="I50" s="17">
        <v>170515</v>
      </c>
    </row>
    <row r="51" spans="1:9" x14ac:dyDescent="0.25">
      <c r="A51" s="31"/>
      <c r="B51" s="45"/>
      <c r="C51" s="62"/>
      <c r="D51" s="17"/>
      <c r="E51" s="17"/>
      <c r="F51" s="17"/>
      <c r="G51" s="16"/>
      <c r="H51" s="31"/>
      <c r="I51" s="31"/>
    </row>
    <row r="52" spans="1:9" x14ac:dyDescent="0.25">
      <c r="A52" s="73" t="s">
        <v>164</v>
      </c>
      <c r="B52" s="87"/>
      <c r="C52" s="75"/>
      <c r="D52" s="76"/>
      <c r="E52" s="76"/>
      <c r="F52" s="76"/>
      <c r="G52" s="77"/>
      <c r="H52" s="31"/>
      <c r="I52" s="31"/>
    </row>
    <row r="53" spans="1:9" ht="64.5" x14ac:dyDescent="0.25">
      <c r="A53" s="78">
        <v>103</v>
      </c>
      <c r="B53" s="70" t="s">
        <v>165</v>
      </c>
      <c r="C53" s="62" t="s">
        <v>166</v>
      </c>
      <c r="D53" s="17">
        <v>709855</v>
      </c>
      <c r="E53" s="17">
        <v>321649</v>
      </c>
      <c r="F53" s="17">
        <v>388206</v>
      </c>
      <c r="G53" s="80" t="s">
        <v>108</v>
      </c>
      <c r="H53" s="31"/>
      <c r="I53" s="31"/>
    </row>
    <row r="54" spans="1:9" ht="39" x14ac:dyDescent="0.25">
      <c r="A54" s="78">
        <v>105</v>
      </c>
      <c r="B54" s="70" t="s">
        <v>109</v>
      </c>
      <c r="C54" s="62"/>
      <c r="D54" s="17"/>
      <c r="E54" s="17"/>
      <c r="F54" s="17"/>
      <c r="G54" s="80"/>
      <c r="H54" s="31"/>
      <c r="I54" s="31"/>
    </row>
    <row r="55" spans="1:9" ht="51.75" x14ac:dyDescent="0.25">
      <c r="A55" s="78"/>
      <c r="B55" s="70" t="s">
        <v>167</v>
      </c>
      <c r="C55" s="62" t="s">
        <v>110</v>
      </c>
      <c r="D55" s="17">
        <v>5921770</v>
      </c>
      <c r="E55" s="17">
        <v>2732998</v>
      </c>
      <c r="F55" s="17">
        <v>3188772</v>
      </c>
      <c r="G55" s="80" t="s">
        <v>111</v>
      </c>
      <c r="H55" s="31"/>
      <c r="I55" s="31"/>
    </row>
    <row r="56" spans="1:9" ht="26.25" x14ac:dyDescent="0.25">
      <c r="A56" s="78">
        <v>401</v>
      </c>
      <c r="B56" s="70" t="s">
        <v>168</v>
      </c>
      <c r="C56" s="62"/>
      <c r="D56" s="17">
        <v>455094</v>
      </c>
      <c r="E56" s="17">
        <v>250038</v>
      </c>
      <c r="F56" s="17">
        <v>205056</v>
      </c>
      <c r="G56" s="80" t="s">
        <v>116</v>
      </c>
      <c r="H56" s="31"/>
      <c r="I56" s="31"/>
    </row>
    <row r="57" spans="1:9" x14ac:dyDescent="0.25">
      <c r="A57" s="78"/>
      <c r="B57" s="70"/>
      <c r="C57" s="62"/>
      <c r="D57" s="17"/>
      <c r="E57" s="17"/>
      <c r="F57" s="17"/>
      <c r="G57" s="80"/>
      <c r="H57" s="31"/>
      <c r="I57" s="31"/>
    </row>
    <row r="58" spans="1:9" ht="39" x14ac:dyDescent="0.25">
      <c r="A58" s="78">
        <v>402</v>
      </c>
      <c r="B58" s="70" t="s">
        <v>169</v>
      </c>
      <c r="C58" s="62">
        <v>488</v>
      </c>
      <c r="D58" s="17">
        <v>634243</v>
      </c>
      <c r="E58" s="17">
        <v>164186</v>
      </c>
      <c r="F58" s="17">
        <v>407991</v>
      </c>
      <c r="G58" s="80" t="s">
        <v>120</v>
      </c>
      <c r="H58" s="31"/>
      <c r="I58" s="31"/>
    </row>
    <row r="59" spans="1:9" ht="39" x14ac:dyDescent="0.25">
      <c r="A59" s="78">
        <v>403</v>
      </c>
      <c r="B59" s="70" t="s">
        <v>170</v>
      </c>
      <c r="C59" s="62">
        <v>532</v>
      </c>
      <c r="D59" s="17">
        <v>1885026</v>
      </c>
      <c r="E59" s="17">
        <v>237301</v>
      </c>
      <c r="F59" s="17">
        <v>1647725</v>
      </c>
      <c r="G59" s="80" t="s">
        <v>122</v>
      </c>
      <c r="H59" s="31"/>
      <c r="I59" s="31"/>
    </row>
    <row r="60" spans="1:9" ht="39" x14ac:dyDescent="0.25">
      <c r="A60" s="78">
        <v>403</v>
      </c>
      <c r="B60" s="45" t="s">
        <v>171</v>
      </c>
      <c r="C60" s="62">
        <v>532</v>
      </c>
      <c r="D60" s="17">
        <v>218104</v>
      </c>
      <c r="E60" s="17">
        <v>191898</v>
      </c>
      <c r="F60" s="17">
        <v>26206</v>
      </c>
      <c r="G60" s="79" t="s">
        <v>125</v>
      </c>
      <c r="H60" s="31"/>
      <c r="I60" s="31"/>
    </row>
    <row r="61" spans="1:9" ht="51.75" x14ac:dyDescent="0.25">
      <c r="A61" s="78">
        <v>404</v>
      </c>
      <c r="B61" s="45" t="s">
        <v>172</v>
      </c>
      <c r="C61" s="62">
        <v>532</v>
      </c>
      <c r="D61" s="17">
        <v>890</v>
      </c>
      <c r="E61" s="17">
        <v>-5391</v>
      </c>
      <c r="F61" s="17">
        <v>6281</v>
      </c>
      <c r="G61" s="79" t="s">
        <v>173</v>
      </c>
      <c r="H61" s="31"/>
      <c r="I61" s="31"/>
    </row>
    <row r="62" spans="1:9" ht="26.25" x14ac:dyDescent="0.25">
      <c r="A62" s="78">
        <v>406</v>
      </c>
      <c r="B62" s="45" t="s">
        <v>130</v>
      </c>
      <c r="C62" s="62">
        <v>532</v>
      </c>
      <c r="D62" s="17">
        <v>671048</v>
      </c>
      <c r="E62" s="17">
        <v>228790</v>
      </c>
      <c r="F62" s="17">
        <v>442258</v>
      </c>
      <c r="G62" s="88" t="s">
        <v>131</v>
      </c>
      <c r="H62" s="10"/>
      <c r="I62" s="23"/>
    </row>
    <row r="63" spans="1:9" ht="39" x14ac:dyDescent="0.25">
      <c r="A63" s="78">
        <v>407</v>
      </c>
      <c r="B63" s="45" t="s">
        <v>174</v>
      </c>
      <c r="C63" s="62">
        <v>532</v>
      </c>
      <c r="D63" s="17">
        <v>426747</v>
      </c>
      <c r="E63" s="17">
        <v>-75000</v>
      </c>
      <c r="F63" s="17">
        <v>501747</v>
      </c>
      <c r="G63" s="88" t="s">
        <v>133</v>
      </c>
      <c r="H63" s="10"/>
      <c r="I63" s="23"/>
    </row>
    <row r="64" spans="1:9" ht="51.75" x14ac:dyDescent="0.25">
      <c r="A64" s="78">
        <v>409</v>
      </c>
      <c r="B64" s="70" t="s">
        <v>134</v>
      </c>
      <c r="C64" s="62">
        <v>532</v>
      </c>
      <c r="D64" s="17">
        <v>644306</v>
      </c>
      <c r="E64" s="17">
        <v>141066</v>
      </c>
      <c r="F64" s="17">
        <v>503240</v>
      </c>
      <c r="G64" s="80" t="s">
        <v>135</v>
      </c>
      <c r="H64" s="31"/>
      <c r="I64" s="31"/>
    </row>
    <row r="65" spans="1:9" ht="51.75" x14ac:dyDescent="0.25">
      <c r="A65" s="78">
        <v>412</v>
      </c>
      <c r="B65" s="70" t="s">
        <v>175</v>
      </c>
      <c r="C65" s="62">
        <v>550</v>
      </c>
      <c r="D65" s="17">
        <v>108154</v>
      </c>
      <c r="E65" s="17">
        <v>19000</v>
      </c>
      <c r="F65" s="17">
        <v>89154</v>
      </c>
      <c r="G65" s="80" t="s">
        <v>176</v>
      </c>
      <c r="H65" s="23"/>
      <c r="I65" s="23"/>
    </row>
    <row r="66" spans="1:9" ht="51.75" x14ac:dyDescent="0.25">
      <c r="A66" s="78">
        <v>413</v>
      </c>
      <c r="B66" s="70" t="s">
        <v>177</v>
      </c>
      <c r="C66" s="62">
        <v>553</v>
      </c>
      <c r="D66" s="17">
        <v>280215</v>
      </c>
      <c r="E66" s="17">
        <v>650</v>
      </c>
      <c r="F66" s="17">
        <v>279565</v>
      </c>
      <c r="G66" s="80" t="s">
        <v>178</v>
      </c>
      <c r="H66" s="31"/>
      <c r="I66" s="31"/>
    </row>
    <row r="67" spans="1:9" ht="51.75" x14ac:dyDescent="0.25">
      <c r="A67" s="78">
        <v>415</v>
      </c>
      <c r="B67" s="45" t="s">
        <v>179</v>
      </c>
      <c r="C67" s="62">
        <v>552</v>
      </c>
      <c r="D67" s="17">
        <v>0</v>
      </c>
      <c r="E67" s="17">
        <v>-19259</v>
      </c>
      <c r="F67" s="17">
        <v>19259</v>
      </c>
      <c r="G67" s="79" t="s">
        <v>180</v>
      </c>
      <c r="H67" s="31"/>
      <c r="I67" s="31"/>
    </row>
    <row r="68" spans="1:9" ht="77.25" x14ac:dyDescent="0.25">
      <c r="A68" s="78">
        <v>417</v>
      </c>
      <c r="B68" s="45" t="s">
        <v>181</v>
      </c>
      <c r="C68" s="46" t="s">
        <v>152</v>
      </c>
      <c r="D68" s="17">
        <v>699134</v>
      </c>
      <c r="E68" s="17">
        <v>113575</v>
      </c>
      <c r="F68" s="17">
        <v>585559</v>
      </c>
      <c r="G68" s="79" t="s">
        <v>153</v>
      </c>
      <c r="H68" s="31"/>
      <c r="I68" s="31"/>
    </row>
    <row r="69" spans="1:9" ht="39" x14ac:dyDescent="0.25">
      <c r="A69" s="78">
        <v>418</v>
      </c>
      <c r="B69" s="45" t="s">
        <v>182</v>
      </c>
      <c r="C69" s="46">
        <v>540</v>
      </c>
      <c r="D69" s="17">
        <v>412500</v>
      </c>
      <c r="E69" s="17">
        <v>317900</v>
      </c>
      <c r="F69" s="17">
        <v>94600</v>
      </c>
      <c r="G69" s="79" t="s">
        <v>155</v>
      </c>
      <c r="H69" s="31"/>
      <c r="I69" s="31"/>
    </row>
    <row r="70" spans="1:9" ht="51.75" x14ac:dyDescent="0.25">
      <c r="A70" s="78">
        <v>610</v>
      </c>
      <c r="B70" s="70" t="s">
        <v>183</v>
      </c>
      <c r="C70" s="62">
        <v>542</v>
      </c>
      <c r="D70" s="17">
        <v>70000</v>
      </c>
      <c r="E70" s="17">
        <v>61176</v>
      </c>
      <c r="F70" s="17">
        <v>8824</v>
      </c>
      <c r="G70" s="80" t="s">
        <v>160</v>
      </c>
      <c r="H70" s="31"/>
      <c r="I70" s="17">
        <f>SUM(F53:F70)</f>
        <v>8394443</v>
      </c>
    </row>
    <row r="71" spans="1:9" x14ac:dyDescent="0.25">
      <c r="A71" s="78"/>
      <c r="B71" s="31"/>
      <c r="C71" s="62"/>
      <c r="D71" s="17"/>
      <c r="E71" s="17"/>
      <c r="F71" s="17"/>
      <c r="G71" s="80"/>
      <c r="H71" s="31"/>
      <c r="I71" s="31"/>
    </row>
    <row r="72" spans="1:9" x14ac:dyDescent="0.25">
      <c r="A72" s="89" t="s">
        <v>103</v>
      </c>
      <c r="B72" s="90"/>
      <c r="C72" s="91"/>
      <c r="D72" s="92">
        <v>486974887</v>
      </c>
      <c r="E72" s="92">
        <v>466608776</v>
      </c>
      <c r="F72" s="92">
        <f>SUM(F8:F70)</f>
        <v>18182719</v>
      </c>
      <c r="G72" s="93"/>
      <c r="H72" s="31"/>
      <c r="I72" s="17">
        <f>SUM(I6:I70)</f>
        <v>18182719</v>
      </c>
    </row>
    <row r="73" spans="1:9" x14ac:dyDescent="0.25">
      <c r="A73" s="31"/>
      <c r="B73" s="31"/>
      <c r="C73" s="62"/>
      <c r="D73" s="17"/>
      <c r="E73" s="17"/>
      <c r="F73" s="17"/>
      <c r="G73" s="16"/>
      <c r="H73" s="31"/>
      <c r="I73" s="31"/>
    </row>
    <row r="74" spans="1:9" x14ac:dyDescent="0.25">
      <c r="A74" s="23" t="s">
        <v>184</v>
      </c>
      <c r="B74" s="23"/>
      <c r="C74" s="71"/>
      <c r="D74" s="10"/>
      <c r="E74" s="10"/>
      <c r="F74" s="9">
        <f>F72</f>
        <v>18182719</v>
      </c>
      <c r="G74" s="72"/>
      <c r="H74" s="31"/>
      <c r="I74" s="31"/>
    </row>
    <row r="75" spans="1:9" x14ac:dyDescent="0.25">
      <c r="A75" t="s">
        <v>193</v>
      </c>
      <c r="F75" s="94">
        <v>1410576</v>
      </c>
      <c r="I75">
        <v>1410576</v>
      </c>
    </row>
    <row r="76" spans="1:9" x14ac:dyDescent="0.25">
      <c r="A76" t="s">
        <v>194</v>
      </c>
      <c r="F76" s="94">
        <f>SUM(F74:F75)</f>
        <v>19593295</v>
      </c>
      <c r="I76" s="94">
        <f>SUM(I72:I75)</f>
        <v>19593295</v>
      </c>
    </row>
  </sheetData>
  <mergeCells count="1">
    <mergeCell ref="A1:G1"/>
  </mergeCells>
  <pageMargins left="0.7" right="0.7" top="0.75" bottom="0.75" header="0.3" footer="0.3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21661/14</EnclosureFileNumber>
    <MeetingStartDate xmlns="d08b57ff-b9b7-4581-975d-98f87b579a51">2014-03-11T07:00:00+00:00</MeetingStartDate>
    <AgendaId xmlns="d08b57ff-b9b7-4581-975d-98f87b579a51">2246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1509359</FusionId>
    <DocumentType xmlns="d08b57ff-b9b7-4581-975d-98f87b579a51"/>
    <AgendaAccessLevelName xmlns="d08b57ff-b9b7-4581-975d-98f87b579a51">Åben</AgendaAccessLevelName>
    <UNC xmlns="d08b57ff-b9b7-4581-975d-98f87b579a51">1342247</UNC>
    <MeetingDateAndTime xmlns="d08b57ff-b9b7-4581-975d-98f87b579a51">11-03-2014 fra 08:00 - 12:00</MeetingDateAndTime>
    <MeetingTitle xmlns="d08b57ff-b9b7-4581-975d-98f87b579a51">11-03-2014</MeetingTitle>
    <MeetingEndDate xmlns="d08b57ff-b9b7-4581-975d-98f87b579a51">2014-03-11T11:00:00+00:00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027A6B92-5A03-44F7-B9CA-2DA265CCD75A}"/>
</file>

<file path=customXml/itemProps2.xml><?xml version="1.0" encoding="utf-8"?>
<ds:datastoreItem xmlns:ds="http://schemas.openxmlformats.org/officeDocument/2006/customXml" ds:itemID="{62AB29FE-5CBB-46F1-91BE-6047209686A8}"/>
</file>

<file path=customXml/itemProps3.xml><?xml version="1.0" encoding="utf-8"?>
<ds:datastoreItem xmlns:ds="http://schemas.openxmlformats.org/officeDocument/2006/customXml" ds:itemID="{82580489-50B0-4F0D-ADE1-43FE929316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overførsel anlæg</vt:lpstr>
      <vt:lpstr>overførsel drift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USS-11-03-2014 - Bilag 31.01 Samletoversigt Overførsel 2013-2014 Social og Sundhed driftanlæg</dc:title>
  <dc:creator>Søren Poulsen</dc:creator>
  <cp:lastModifiedBy>Thorkild Sloth Pedersen</cp:lastModifiedBy>
  <cp:lastPrinted>2014-02-28T09:58:25Z</cp:lastPrinted>
  <dcterms:created xsi:type="dcterms:W3CDTF">2014-02-11T08:17:39Z</dcterms:created>
  <dcterms:modified xsi:type="dcterms:W3CDTF">2014-03-10T21:46:22Z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